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tine\Documents\Mobile Beatung\"/>
    </mc:Choice>
  </mc:AlternateContent>
  <xr:revisionPtr revIDLastSave="0" documentId="13_ncr:1_{E0698079-4535-4BCA-A854-30039676890E}" xr6:coauthVersionLast="47" xr6:coauthVersionMax="47" xr10:uidLastSave="{00000000-0000-0000-0000-000000000000}"/>
  <bookViews>
    <workbookView xWindow="-110" yWindow="-110" windowWidth="19420" windowHeight="10300" firstSheet="5" activeTab="11" xr2:uid="{00000000-000D-0000-FFFF-FFFF00000000}"/>
  </bookViews>
  <sheets>
    <sheet name="JANUAR" sheetId="2" r:id="rId1"/>
    <sheet name="FEBRUAR" sheetId="3" r:id="rId2"/>
    <sheet name="MÄRZ" sheetId="4" r:id="rId3"/>
    <sheet name="APRIL" sheetId="5" r:id="rId4"/>
    <sheet name="MAI" sheetId="6" r:id="rId5"/>
    <sheet name="JUNI" sheetId="7" r:id="rId6"/>
    <sheet name="JULI" sheetId="8" r:id="rId7"/>
    <sheet name="AUGUST" sheetId="9" r:id="rId8"/>
    <sheet name="SEPTEMBER" sheetId="10" r:id="rId9"/>
    <sheet name="OKTOBER" sheetId="11" r:id="rId10"/>
    <sheet name="NOVEMBER" sheetId="12" r:id="rId11"/>
    <sheet name="DEZEMBER" sheetId="13" r:id="rId12"/>
  </sheets>
  <definedNames>
    <definedName name="_xlnm.Print_Area" localSheetId="0">JANUAR!$A$3:$H$17</definedName>
    <definedName name="KalenderJahr">JANUAR!$C$2</definedName>
    <definedName name="SpaltenTitelBereich1..H15.10">OKTOBER!$B$3</definedName>
    <definedName name="SpaltenTitelBereich1..H15.11">NOVEMBER!$B$3</definedName>
    <definedName name="SpaltenTitelBereich1..H15.12">DEZEMBER!$B$3</definedName>
    <definedName name="SpaltenTitelBereich1..H15.2">FEBRUAR!$B$3</definedName>
    <definedName name="SpaltenTitelBereich1..H15.3">MÄRZ!$B$3</definedName>
    <definedName name="SpaltenTitelBereich1..H15.4">APRIL!$B$3</definedName>
    <definedName name="SpaltenTitelBereich1..H15.5">MAI!$B$3</definedName>
    <definedName name="SpaltenTitelBereich1..H15.6">JUNI!$B$3</definedName>
    <definedName name="SpaltenTitelBereich1..H15.7">JULI!$B$3</definedName>
    <definedName name="SpaltenTitelBereich1..H15.8">AUGUST!$B$3</definedName>
    <definedName name="SpaltenTitelBereich1..H15.9">SEPTEMBER!$B$3</definedName>
    <definedName name="SpaltenTitelBereich1..H17.1">JANUAR!$B$5</definedName>
    <definedName name="TageUndWochen">{0,1,2,3,4,5,6} + {0;1;2;3;4;5}*7</definedName>
    <definedName name="WochenAnfang">JANUAR!$E$2</definedName>
    <definedName name="ZeilenTitelBereich1..C2">JANUAR!$B$2</definedName>
    <definedName name="ZeilenTitelBereich2..E2">JANUAR!$D$2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" i="2" l="1"/>
  <c r="B12" i="13" l="1" a="1"/>
  <c r="G12" i="13" s="1"/>
  <c r="B14" i="13" a="1"/>
  <c r="B8" i="13" a="1"/>
  <c r="C8" i="13" s="1"/>
  <c r="B10" i="13" a="1"/>
  <c r="B4" i="13" a="1"/>
  <c r="B4" i="13" s="1"/>
  <c r="B6" i="13" a="1"/>
  <c r="B12" i="12" a="1"/>
  <c r="G12" i="12" s="1"/>
  <c r="B14" i="12" a="1"/>
  <c r="B8" i="12" a="1"/>
  <c r="G8" i="12" s="1"/>
  <c r="B10" i="12" a="1"/>
  <c r="B4" i="12" a="1"/>
  <c r="B4" i="12" s="1"/>
  <c r="B6" i="12" a="1"/>
  <c r="B12" i="11" a="1"/>
  <c r="G12" i="11" s="1"/>
  <c r="B14" i="11" a="1"/>
  <c r="B8" i="11" a="1"/>
  <c r="G8" i="11" s="1"/>
  <c r="B10" i="11" a="1"/>
  <c r="B4" i="11" a="1"/>
  <c r="C4" i="11" s="1"/>
  <c r="C3" i="11" s="1"/>
  <c r="B6" i="11" a="1"/>
  <c r="B12" i="10" a="1"/>
  <c r="B12" i="10" s="1"/>
  <c r="B14" i="10" a="1"/>
  <c r="B8" i="10" a="1"/>
  <c r="G8" i="10" s="1"/>
  <c r="B10" i="10" a="1"/>
  <c r="B4" i="10" a="1"/>
  <c r="C4" i="10" s="1"/>
  <c r="C3" i="10" s="1"/>
  <c r="B6" i="10" a="1"/>
  <c r="B12" i="9" a="1"/>
  <c r="F12" i="9" s="1"/>
  <c r="B14" i="9" a="1"/>
  <c r="B8" i="9" a="1"/>
  <c r="B8" i="9" s="1"/>
  <c r="B10" i="9" a="1"/>
  <c r="B4" i="9" a="1"/>
  <c r="C4" i="9" s="1"/>
  <c r="C3" i="9" s="1"/>
  <c r="B6" i="9" a="1"/>
  <c r="B14" i="8" a="1"/>
  <c r="G14" i="8" s="1"/>
  <c r="B4" i="8" a="1"/>
  <c r="B10" i="8" a="1"/>
  <c r="G10" i="8" s="1"/>
  <c r="B12" i="8" a="1"/>
  <c r="B6" i="8" a="1"/>
  <c r="B6" i="8" s="1"/>
  <c r="B8" i="8" a="1"/>
  <c r="B14" i="7" a="1"/>
  <c r="G14" i="7" s="1"/>
  <c r="B10" i="7" a="1"/>
  <c r="G10" i="7" s="1"/>
  <c r="B12" i="7" a="1"/>
  <c r="B6" i="7" a="1"/>
  <c r="G6" i="7" s="1"/>
  <c r="B8" i="7" a="1"/>
  <c r="B14" i="6" a="1"/>
  <c r="G14" i="6" s="1"/>
  <c r="B4" i="7" a="1"/>
  <c r="B10" i="6" a="1"/>
  <c r="G10" i="6" s="1"/>
  <c r="B12" i="6" a="1"/>
  <c r="B6" i="6" a="1"/>
  <c r="B6" i="6" s="1"/>
  <c r="B8" i="6" a="1"/>
  <c r="B14" i="5" a="1"/>
  <c r="C14" i="5" s="1"/>
  <c r="B4" i="6" a="1"/>
  <c r="B10" i="5" a="1"/>
  <c r="G10" i="5" s="1"/>
  <c r="B12" i="5" a="1"/>
  <c r="B6" i="5" a="1"/>
  <c r="B6" i="5" s="1"/>
  <c r="B8" i="5" a="1"/>
  <c r="B14" i="4" a="1"/>
  <c r="G14" i="4" s="1"/>
  <c r="B4" i="5" a="1"/>
  <c r="B10" i="4" a="1"/>
  <c r="B10" i="4" s="1"/>
  <c r="B12" i="4" a="1"/>
  <c r="B6" i="4" a="1"/>
  <c r="B6" i="4" s="1"/>
  <c r="B8" i="4" a="1"/>
  <c r="B14" i="3" a="1"/>
  <c r="G14" i="3" s="1"/>
  <c r="B4" i="4" a="1"/>
  <c r="B10" i="3" a="1"/>
  <c r="B10" i="3" s="1"/>
  <c r="B12" i="3" a="1"/>
  <c r="B6" i="3" a="1"/>
  <c r="B6" i="3" s="1"/>
  <c r="B8" i="3" a="1"/>
  <c r="B16" i="2" a="1"/>
  <c r="G16" i="2" s="1"/>
  <c r="B4" i="3" a="1"/>
  <c r="B12" i="2" a="1"/>
  <c r="G12" i="2" s="1"/>
  <c r="B14" i="2" a="1"/>
  <c r="B8" i="2" a="1"/>
  <c r="B8" i="2" s="1"/>
  <c r="B10" i="2" a="1"/>
  <c r="B6" i="2" a="1"/>
  <c r="B1" i="9"/>
  <c r="B1" i="11"/>
  <c r="B1" i="10"/>
  <c r="B1" i="7"/>
  <c r="B1" i="8"/>
  <c r="E12" i="13" l="1"/>
  <c r="D12" i="13"/>
  <c r="C12" i="13"/>
  <c r="F12" i="13"/>
  <c r="H8" i="13"/>
  <c r="H12" i="13"/>
  <c r="B12" i="13"/>
  <c r="B14" i="13"/>
  <c r="F14" i="13"/>
  <c r="D14" i="13"/>
  <c r="H14" i="13"/>
  <c r="E14" i="13"/>
  <c r="C14" i="13"/>
  <c r="G14" i="13"/>
  <c r="H4" i="13"/>
  <c r="H3" i="13" s="1"/>
  <c r="F8" i="13"/>
  <c r="E4" i="13"/>
  <c r="E3" i="13" s="1"/>
  <c r="D8" i="13"/>
  <c r="B8" i="13"/>
  <c r="G8" i="13"/>
  <c r="E8" i="13"/>
  <c r="B10" i="13"/>
  <c r="F10" i="13"/>
  <c r="C10" i="13"/>
  <c r="G10" i="13"/>
  <c r="H10" i="13"/>
  <c r="D10" i="13"/>
  <c r="E10" i="13"/>
  <c r="D4" i="13"/>
  <c r="D3" i="13" s="1"/>
  <c r="G4" i="13"/>
  <c r="G3" i="13" s="1"/>
  <c r="F4" i="13"/>
  <c r="F3" i="13" s="1"/>
  <c r="C4" i="13"/>
  <c r="C3" i="13" s="1"/>
  <c r="B6" i="13"/>
  <c r="F6" i="13"/>
  <c r="C6" i="13"/>
  <c r="G6" i="13"/>
  <c r="H6" i="13"/>
  <c r="D6" i="13"/>
  <c r="E6" i="13"/>
  <c r="H12" i="12"/>
  <c r="C12" i="12"/>
  <c r="D12" i="12"/>
  <c r="F12" i="12"/>
  <c r="E12" i="12"/>
  <c r="B12" i="12"/>
  <c r="B14" i="12"/>
  <c r="F14" i="12"/>
  <c r="C14" i="12"/>
  <c r="G14" i="12"/>
  <c r="H14" i="12"/>
  <c r="D14" i="12"/>
  <c r="E14" i="12"/>
  <c r="E8" i="12"/>
  <c r="C8" i="12"/>
  <c r="H4" i="12"/>
  <c r="H3" i="12" s="1"/>
  <c r="H8" i="12"/>
  <c r="F8" i="12"/>
  <c r="D8" i="12"/>
  <c r="B8" i="12"/>
  <c r="B10" i="12"/>
  <c r="F10" i="12"/>
  <c r="C10" i="12"/>
  <c r="G10" i="12"/>
  <c r="E10" i="12"/>
  <c r="D10" i="12"/>
  <c r="H10" i="12"/>
  <c r="E4" i="12"/>
  <c r="E3" i="12" s="1"/>
  <c r="D4" i="12"/>
  <c r="D3" i="12" s="1"/>
  <c r="G4" i="12"/>
  <c r="G3" i="12" s="1"/>
  <c r="F4" i="12"/>
  <c r="F3" i="12" s="1"/>
  <c r="C4" i="12"/>
  <c r="C3" i="12" s="1"/>
  <c r="B6" i="12"/>
  <c r="F6" i="12"/>
  <c r="C6" i="12"/>
  <c r="G6" i="12"/>
  <c r="H6" i="12"/>
  <c r="D6" i="12"/>
  <c r="E6" i="12"/>
  <c r="H12" i="11"/>
  <c r="C12" i="11"/>
  <c r="E8" i="11"/>
  <c r="D12" i="11"/>
  <c r="F12" i="11"/>
  <c r="E12" i="11"/>
  <c r="B12" i="11"/>
  <c r="E14" i="11"/>
  <c r="G14" i="11"/>
  <c r="D14" i="11"/>
  <c r="H14" i="11"/>
  <c r="B14" i="11"/>
  <c r="F14" i="11"/>
  <c r="C14" i="11"/>
  <c r="H4" i="11"/>
  <c r="H3" i="11" s="1"/>
  <c r="C8" i="11"/>
  <c r="B4" i="11"/>
  <c r="H8" i="11"/>
  <c r="F8" i="11"/>
  <c r="D8" i="11"/>
  <c r="B8" i="11"/>
  <c r="B10" i="11"/>
  <c r="F10" i="11"/>
  <c r="C10" i="11"/>
  <c r="G10" i="11"/>
  <c r="D10" i="11"/>
  <c r="H10" i="11"/>
  <c r="E10" i="11"/>
  <c r="E4" i="11"/>
  <c r="E3" i="11" s="1"/>
  <c r="D4" i="11"/>
  <c r="D3" i="11" s="1"/>
  <c r="G4" i="11"/>
  <c r="G3" i="11" s="1"/>
  <c r="F4" i="11"/>
  <c r="F3" i="11" s="1"/>
  <c r="C6" i="11"/>
  <c r="G6" i="11"/>
  <c r="E6" i="11"/>
  <c r="B6" i="11"/>
  <c r="F6" i="11"/>
  <c r="D6" i="11"/>
  <c r="H6" i="11"/>
  <c r="H12" i="10"/>
  <c r="G12" i="10"/>
  <c r="C12" i="10"/>
  <c r="D12" i="10"/>
  <c r="F12" i="10"/>
  <c r="E12" i="10"/>
  <c r="C14" i="10"/>
  <c r="G14" i="10"/>
  <c r="D14" i="10"/>
  <c r="H14" i="10"/>
  <c r="E14" i="10"/>
  <c r="B14" i="10"/>
  <c r="F14" i="10"/>
  <c r="E8" i="10"/>
  <c r="H4" i="10"/>
  <c r="H3" i="10" s="1"/>
  <c r="C8" i="10"/>
  <c r="B4" i="10"/>
  <c r="D8" i="10"/>
  <c r="F8" i="10"/>
  <c r="H8" i="10"/>
  <c r="B8" i="10"/>
  <c r="E10" i="10"/>
  <c r="F10" i="10"/>
  <c r="G10" i="10"/>
  <c r="D10" i="10"/>
  <c r="H10" i="10"/>
  <c r="B10" i="10"/>
  <c r="C10" i="10"/>
  <c r="E4" i="10"/>
  <c r="E3" i="10" s="1"/>
  <c r="D4" i="10"/>
  <c r="D3" i="10" s="1"/>
  <c r="G4" i="10"/>
  <c r="G3" i="10" s="1"/>
  <c r="F4" i="10"/>
  <c r="F3" i="10" s="1"/>
  <c r="E6" i="10"/>
  <c r="B6" i="10"/>
  <c r="F6" i="10"/>
  <c r="C6" i="10"/>
  <c r="G6" i="10"/>
  <c r="D6" i="10"/>
  <c r="H6" i="10"/>
  <c r="E12" i="9"/>
  <c r="G12" i="9"/>
  <c r="C12" i="9"/>
  <c r="H12" i="9"/>
  <c r="B12" i="9"/>
  <c r="H8" i="9"/>
  <c r="D12" i="9"/>
  <c r="E14" i="9"/>
  <c r="D14" i="9"/>
  <c r="H14" i="9"/>
  <c r="B14" i="9"/>
  <c r="F14" i="9"/>
  <c r="C14" i="9"/>
  <c r="G14" i="9"/>
  <c r="H4" i="9"/>
  <c r="H3" i="9" s="1"/>
  <c r="B4" i="9"/>
  <c r="E8" i="9"/>
  <c r="E4" i="9"/>
  <c r="E3" i="9" s="1"/>
  <c r="D8" i="9"/>
  <c r="G8" i="9"/>
  <c r="F8" i="9"/>
  <c r="C8" i="9"/>
  <c r="B10" i="9"/>
  <c r="F10" i="9"/>
  <c r="C10" i="9"/>
  <c r="G10" i="9"/>
  <c r="E10" i="9"/>
  <c r="D10" i="9"/>
  <c r="H10" i="9"/>
  <c r="D4" i="9"/>
  <c r="D3" i="9" s="1"/>
  <c r="G4" i="9"/>
  <c r="G3" i="9" s="1"/>
  <c r="F4" i="9"/>
  <c r="F3" i="9" s="1"/>
  <c r="C6" i="9"/>
  <c r="G6" i="9"/>
  <c r="E6" i="9"/>
  <c r="B6" i="9"/>
  <c r="F6" i="9"/>
  <c r="D6" i="9"/>
  <c r="H6" i="9"/>
  <c r="E14" i="8"/>
  <c r="C14" i="8"/>
  <c r="D14" i="8"/>
  <c r="F14" i="8"/>
  <c r="H14" i="8"/>
  <c r="B14" i="8"/>
  <c r="C4" i="8"/>
  <c r="C3" i="8" s="1"/>
  <c r="G4" i="8"/>
  <c r="G3" i="8" s="1"/>
  <c r="E4" i="8"/>
  <c r="E3" i="8" s="1"/>
  <c r="B4" i="8"/>
  <c r="F4" i="8"/>
  <c r="F3" i="8" s="1"/>
  <c r="D4" i="8"/>
  <c r="D3" i="8" s="1"/>
  <c r="H4" i="8"/>
  <c r="H3" i="8" s="1"/>
  <c r="E10" i="8"/>
  <c r="C6" i="8"/>
  <c r="C10" i="8"/>
  <c r="G6" i="8"/>
  <c r="D10" i="8"/>
  <c r="F10" i="8"/>
  <c r="H10" i="8"/>
  <c r="B10" i="8"/>
  <c r="C12" i="8"/>
  <c r="G12" i="8"/>
  <c r="E12" i="8"/>
  <c r="B12" i="8"/>
  <c r="F12" i="8"/>
  <c r="D12" i="8"/>
  <c r="H12" i="8"/>
  <c r="D6" i="8"/>
  <c r="E6" i="8"/>
  <c r="F6" i="8"/>
  <c r="H6" i="8"/>
  <c r="C8" i="8"/>
  <c r="G8" i="8"/>
  <c r="E8" i="8"/>
  <c r="B8" i="8"/>
  <c r="F8" i="8"/>
  <c r="D8" i="8"/>
  <c r="H8" i="8"/>
  <c r="E14" i="7"/>
  <c r="C14" i="7"/>
  <c r="H14" i="7"/>
  <c r="F14" i="7"/>
  <c r="D14" i="7"/>
  <c r="B14" i="7"/>
  <c r="E14" i="6"/>
  <c r="E10" i="7"/>
  <c r="C10" i="7"/>
  <c r="E6" i="7"/>
  <c r="H10" i="7"/>
  <c r="F10" i="7"/>
  <c r="D10" i="7"/>
  <c r="B10" i="7"/>
  <c r="B12" i="7"/>
  <c r="F12" i="7"/>
  <c r="C12" i="7"/>
  <c r="G12" i="7"/>
  <c r="E12" i="7"/>
  <c r="D12" i="7"/>
  <c r="H12" i="7"/>
  <c r="D14" i="6"/>
  <c r="C6" i="7"/>
  <c r="C14" i="6"/>
  <c r="D6" i="7"/>
  <c r="F6" i="7"/>
  <c r="H6" i="7"/>
  <c r="B6" i="7"/>
  <c r="B8" i="7"/>
  <c r="F8" i="7"/>
  <c r="C8" i="7"/>
  <c r="G8" i="7"/>
  <c r="H8" i="7"/>
  <c r="D8" i="7"/>
  <c r="E8" i="7"/>
  <c r="F14" i="6"/>
  <c r="H14" i="6"/>
  <c r="B14" i="6"/>
  <c r="E4" i="7"/>
  <c r="E3" i="7" s="1"/>
  <c r="D4" i="7"/>
  <c r="D3" i="7" s="1"/>
  <c r="H4" i="7"/>
  <c r="H3" i="7" s="1"/>
  <c r="B4" i="7"/>
  <c r="F4" i="7"/>
  <c r="F3" i="7" s="1"/>
  <c r="C4" i="7"/>
  <c r="C3" i="7" s="1"/>
  <c r="G4" i="7"/>
  <c r="G3" i="7" s="1"/>
  <c r="H14" i="5"/>
  <c r="E10" i="6"/>
  <c r="G6" i="6"/>
  <c r="G14" i="5"/>
  <c r="F14" i="5"/>
  <c r="F6" i="6"/>
  <c r="C10" i="6"/>
  <c r="H6" i="6"/>
  <c r="D10" i="6"/>
  <c r="F10" i="6"/>
  <c r="H10" i="6"/>
  <c r="B10" i="6"/>
  <c r="C12" i="6"/>
  <c r="G12" i="6"/>
  <c r="E12" i="6"/>
  <c r="B12" i="6"/>
  <c r="F12" i="6"/>
  <c r="D12" i="6"/>
  <c r="H12" i="6"/>
  <c r="E6" i="6"/>
  <c r="E14" i="5"/>
  <c r="C6" i="6"/>
  <c r="D6" i="6"/>
  <c r="B8" i="6"/>
  <c r="F8" i="6"/>
  <c r="C8" i="6"/>
  <c r="G8" i="6"/>
  <c r="H8" i="6"/>
  <c r="D8" i="6"/>
  <c r="E8" i="6"/>
  <c r="D14" i="5"/>
  <c r="B14" i="5"/>
  <c r="B4" i="6"/>
  <c r="F4" i="6"/>
  <c r="F3" i="6" s="1"/>
  <c r="C4" i="6"/>
  <c r="C3" i="6" s="1"/>
  <c r="G4" i="6"/>
  <c r="G3" i="6" s="1"/>
  <c r="H4" i="6"/>
  <c r="H3" i="6" s="1"/>
  <c r="D4" i="6"/>
  <c r="D3" i="6" s="1"/>
  <c r="E4" i="6"/>
  <c r="E3" i="6" s="1"/>
  <c r="E10" i="5"/>
  <c r="C10" i="5"/>
  <c r="H6" i="5"/>
  <c r="D10" i="5"/>
  <c r="F10" i="5"/>
  <c r="H10" i="5"/>
  <c r="B10" i="5"/>
  <c r="B12" i="5"/>
  <c r="F12" i="5"/>
  <c r="C12" i="5"/>
  <c r="G12" i="5"/>
  <c r="E12" i="5"/>
  <c r="D12" i="5"/>
  <c r="H12" i="5"/>
  <c r="E6" i="5"/>
  <c r="C14" i="4"/>
  <c r="D6" i="5"/>
  <c r="G6" i="5"/>
  <c r="F6" i="5"/>
  <c r="C6" i="5"/>
  <c r="B8" i="5"/>
  <c r="F8" i="5"/>
  <c r="C8" i="5"/>
  <c r="G8" i="5"/>
  <c r="H8" i="5"/>
  <c r="D8" i="5"/>
  <c r="E8" i="5"/>
  <c r="E14" i="4"/>
  <c r="H14" i="4"/>
  <c r="F14" i="4"/>
  <c r="D14" i="4"/>
  <c r="B14" i="4"/>
  <c r="C4" i="5"/>
  <c r="C3" i="5" s="1"/>
  <c r="G4" i="5"/>
  <c r="G3" i="5" s="1"/>
  <c r="E4" i="5"/>
  <c r="E3" i="5" s="1"/>
  <c r="B4" i="5"/>
  <c r="F4" i="5"/>
  <c r="F3" i="5" s="1"/>
  <c r="D4" i="5"/>
  <c r="D3" i="5" s="1"/>
  <c r="H4" i="5"/>
  <c r="H3" i="5" s="1"/>
  <c r="D10" i="4"/>
  <c r="H10" i="4"/>
  <c r="E10" i="4"/>
  <c r="C6" i="4"/>
  <c r="G10" i="4"/>
  <c r="F10" i="4"/>
  <c r="C10" i="4"/>
  <c r="C12" i="4"/>
  <c r="G12" i="4"/>
  <c r="E12" i="4"/>
  <c r="B12" i="4"/>
  <c r="F12" i="4"/>
  <c r="D12" i="4"/>
  <c r="H12" i="4"/>
  <c r="E6" i="4"/>
  <c r="G6" i="4"/>
  <c r="E14" i="3"/>
  <c r="H6" i="4"/>
  <c r="F6" i="4"/>
  <c r="D6" i="4"/>
  <c r="C8" i="4"/>
  <c r="G8" i="4"/>
  <c r="E8" i="4"/>
  <c r="B8" i="4"/>
  <c r="F8" i="4"/>
  <c r="D8" i="4"/>
  <c r="H8" i="4"/>
  <c r="C14" i="3"/>
  <c r="D14" i="3"/>
  <c r="F14" i="3"/>
  <c r="H14" i="3"/>
  <c r="B14" i="3"/>
  <c r="B4" i="4"/>
  <c r="F4" i="4"/>
  <c r="F3" i="4" s="1"/>
  <c r="C4" i="4"/>
  <c r="C3" i="4" s="1"/>
  <c r="G4" i="4"/>
  <c r="G3" i="4" s="1"/>
  <c r="H4" i="4"/>
  <c r="H3" i="4" s="1"/>
  <c r="D4" i="4"/>
  <c r="D3" i="4" s="1"/>
  <c r="E4" i="4"/>
  <c r="E3" i="4" s="1"/>
  <c r="E10" i="3"/>
  <c r="G10" i="3"/>
  <c r="C10" i="3"/>
  <c r="H10" i="3"/>
  <c r="F10" i="3"/>
  <c r="D10" i="3"/>
  <c r="C12" i="3"/>
  <c r="G12" i="3"/>
  <c r="E12" i="3"/>
  <c r="B12" i="3"/>
  <c r="F12" i="3"/>
  <c r="D12" i="3"/>
  <c r="H12" i="3"/>
  <c r="H6" i="3"/>
  <c r="E6" i="3"/>
  <c r="D6" i="3"/>
  <c r="G6" i="3"/>
  <c r="F6" i="3"/>
  <c r="C6" i="3"/>
  <c r="B8" i="3"/>
  <c r="F8" i="3"/>
  <c r="C8" i="3"/>
  <c r="G8" i="3"/>
  <c r="E8" i="3"/>
  <c r="D8" i="3"/>
  <c r="H8" i="3"/>
  <c r="E16" i="2"/>
  <c r="C16" i="2"/>
  <c r="D16" i="2"/>
  <c r="F16" i="2"/>
  <c r="H16" i="2"/>
  <c r="B16" i="2"/>
  <c r="B4" i="3"/>
  <c r="F4" i="3"/>
  <c r="F3" i="3" s="1"/>
  <c r="C4" i="3"/>
  <c r="C3" i="3" s="1"/>
  <c r="G4" i="3"/>
  <c r="G3" i="3" s="1"/>
  <c r="H4" i="3"/>
  <c r="H3" i="3" s="1"/>
  <c r="D4" i="3"/>
  <c r="D3" i="3" s="1"/>
  <c r="E4" i="3"/>
  <c r="E3" i="3" s="1"/>
  <c r="E12" i="2"/>
  <c r="C12" i="2"/>
  <c r="H12" i="2"/>
  <c r="F12" i="2"/>
  <c r="D12" i="2"/>
  <c r="B12" i="2"/>
  <c r="B14" i="2"/>
  <c r="F14" i="2"/>
  <c r="C14" i="2"/>
  <c r="G14" i="2"/>
  <c r="E14" i="2"/>
  <c r="D14" i="2"/>
  <c r="H14" i="2"/>
  <c r="H8" i="2"/>
  <c r="E8" i="2"/>
  <c r="D8" i="2"/>
  <c r="G8" i="2"/>
  <c r="F8" i="2"/>
  <c r="C8" i="2"/>
  <c r="C10" i="2"/>
  <c r="G10" i="2"/>
  <c r="E10" i="2"/>
  <c r="B10" i="2"/>
  <c r="F10" i="2"/>
  <c r="D10" i="2"/>
  <c r="H10" i="2"/>
  <c r="B6" i="2"/>
  <c r="F6" i="2"/>
  <c r="F5" i="2" s="1"/>
  <c r="C6" i="2"/>
  <c r="C5" i="2" s="1"/>
  <c r="G6" i="2"/>
  <c r="G5" i="2" s="1"/>
  <c r="H6" i="2"/>
  <c r="H5" i="2" s="1"/>
  <c r="D6" i="2"/>
  <c r="D5" i="2" s="1"/>
  <c r="E6" i="2"/>
  <c r="E5" i="2" s="1"/>
  <c r="B1" i="12"/>
  <c r="B1" i="13"/>
  <c r="B1" i="6"/>
  <c r="B1" i="5"/>
  <c r="B1" i="4"/>
  <c r="B1" i="3"/>
  <c r="B3" i="13" l="1"/>
  <c r="B3" i="12"/>
  <c r="B3" i="11"/>
  <c r="B3" i="10"/>
  <c r="B3" i="9"/>
  <c r="B3" i="8"/>
  <c r="B3" i="7"/>
  <c r="B3" i="6"/>
  <c r="B3" i="5"/>
  <c r="B3" i="4"/>
  <c r="B3" i="3"/>
  <c r="B5" i="2"/>
  <c r="B3" i="2"/>
</calcChain>
</file>

<file path=xl/sharedStrings.xml><?xml version="1.0" encoding="utf-8"?>
<sst xmlns="http://schemas.openxmlformats.org/spreadsheetml/2006/main" count="110" uniqueCount="66">
  <si>
    <t>Jahr eingeben:</t>
  </si>
  <si>
    <t>JANUAR</t>
  </si>
  <si>
    <t>Wochenanfang:</t>
  </si>
  <si>
    <t>FEBRUAR -&gt;</t>
  </si>
  <si>
    <t>Mo</t>
  </si>
  <si>
    <t>FEBRUAR</t>
  </si>
  <si>
    <t>&lt;- JANUAR</t>
  </si>
  <si>
    <t>MÄRZ -&gt;</t>
  </si>
  <si>
    <t>MÄRZ</t>
  </si>
  <si>
    <t>&lt;- FEBRUAR</t>
  </si>
  <si>
    <t>APRIL -&gt;</t>
  </si>
  <si>
    <t>APRIL</t>
  </si>
  <si>
    <t>&lt;- MÄRZ</t>
  </si>
  <si>
    <t>MAI -&gt;</t>
  </si>
  <si>
    <t>MAI</t>
  </si>
  <si>
    <t>&lt;- APRIL</t>
  </si>
  <si>
    <t>JUNI -&gt;</t>
  </si>
  <si>
    <t>JUNI</t>
  </si>
  <si>
    <t>&lt;- MAI</t>
  </si>
  <si>
    <t>JULI -&gt;</t>
  </si>
  <si>
    <t>JULI</t>
  </si>
  <si>
    <t>&lt;- JUNI</t>
  </si>
  <si>
    <t>AUGUST -&gt;</t>
  </si>
  <si>
    <t>AUGUST</t>
  </si>
  <si>
    <t>&lt;- JULI</t>
  </si>
  <si>
    <t>SEPTEMBER -&gt;</t>
  </si>
  <si>
    <t>SEPTEMBER</t>
  </si>
  <si>
    <t>&lt;- AUGUST</t>
  </si>
  <si>
    <t>OKTOBER -&gt;</t>
  </si>
  <si>
    <t>OKTOBER</t>
  </si>
  <si>
    <t>&lt;- SEPTEMBER</t>
  </si>
  <si>
    <t>NOVEMBER -&gt;</t>
  </si>
  <si>
    <t>NOVEMBER</t>
  </si>
  <si>
    <t>&lt;- OKTOBER</t>
  </si>
  <si>
    <t>DEZEMBER -&gt;</t>
  </si>
  <si>
    <t>DEZEMBER</t>
  </si>
  <si>
    <t>&lt;- NOVEMBER</t>
  </si>
  <si>
    <t>JANUAR -&gt;</t>
  </si>
  <si>
    <t>Bad Saulgau</t>
  </si>
  <si>
    <t>Mengen</t>
  </si>
  <si>
    <t>Göppingen</t>
  </si>
  <si>
    <t>Ulm</t>
  </si>
  <si>
    <t>Aalen</t>
  </si>
  <si>
    <t>Ellwangen</t>
  </si>
  <si>
    <t>Villingen</t>
  </si>
  <si>
    <t>Villingen und Bad Saulgau</t>
  </si>
  <si>
    <t>Geislingen</t>
  </si>
  <si>
    <t>Mengen und Villingen</t>
  </si>
  <si>
    <t>Spaichingen</t>
  </si>
  <si>
    <t>Spachingen</t>
  </si>
  <si>
    <t>Biberach</t>
  </si>
  <si>
    <t>Lauchringen</t>
  </si>
  <si>
    <t>Heidenheim</t>
  </si>
  <si>
    <t>Blaustein</t>
  </si>
  <si>
    <t>Ehingen</t>
  </si>
  <si>
    <t>Schwäbisch Gmünd</t>
  </si>
  <si>
    <t>Ludwigsburg</t>
  </si>
  <si>
    <t>Oberteuringen</t>
  </si>
  <si>
    <t>Nürtingen</t>
  </si>
  <si>
    <t>Ostfildern</t>
  </si>
  <si>
    <t>Lauchringen und Metzingen</t>
  </si>
  <si>
    <t>Metzingen und Heidelberg Weststadt</t>
  </si>
  <si>
    <t>Termine Mobile Beratung im Ländle</t>
  </si>
  <si>
    <t>Spaichingen Und Nürtingen</t>
  </si>
  <si>
    <t xml:space="preserve">Ludwigsburg </t>
  </si>
  <si>
    <t>Heidelberg Ziegelhausen und Nürtingen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</si>
</sst>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* #,##0\ &quot;€&quot;_-;\-* #,##0\ &quot;€&quot;_-;_-* &quot;-&quot;\ &quot;€&quot;_-;_-@_-"/>
    <numFmt numFmtId="44" formatCode="_-* #,##0.00\ &quot;€&quot;_-;\-* #,##0.00\ &quot;€&quot;_-;_-* &quot;-&quot;??\ &quot;€&quot;_-;_-@_-"/>
    <numFmt numFmtId="164" formatCode="_(* #,##0_);_(* \(#,##0\);_(* &quot;-&quot;_);_(@_)"/>
    <numFmt numFmtId="165" formatCode="_(* #,##0.00_);_(* \(#,##0.00\);_(* &quot;-&quot;??_);_(@_)"/>
    <numFmt numFmtId="166" formatCode="d"/>
  </numFmts>
  <fonts count="22">
    <font>
      <b/>
      <sz val="11"/>
      <color theme="1" tint="0.34998626667073579"/>
      <name val="Trebuchet MS"/>
      <family val="2"/>
      <scheme val="minor"/>
    </font>
    <font>
      <sz val="11"/>
      <color theme="1"/>
      <name val="Trebuchet MS"/>
      <family val="2"/>
      <charset val="134"/>
      <scheme val="minor"/>
    </font>
    <font>
      <b/>
      <sz val="11"/>
      <color theme="1"/>
      <name val="Trebuchet MS"/>
      <family val="2"/>
      <scheme val="minor"/>
    </font>
    <font>
      <b/>
      <sz val="34"/>
      <color theme="1"/>
      <name val="Trebuchet MS"/>
      <family val="2"/>
      <scheme val="major"/>
    </font>
    <font>
      <b/>
      <sz val="11"/>
      <color theme="2" tint="-0.749961851863155"/>
      <name val="Trebuchet MS"/>
      <family val="2"/>
      <scheme val="minor"/>
    </font>
    <font>
      <b/>
      <u/>
      <sz val="11"/>
      <color theme="1"/>
      <name val="Trebuchet MS"/>
      <family val="2"/>
      <scheme val="minor"/>
    </font>
    <font>
      <b/>
      <sz val="11"/>
      <color theme="1" tint="0.34998626667073579"/>
      <name val="Trebuchet MS"/>
      <family val="2"/>
      <scheme val="minor"/>
    </font>
    <font>
      <i/>
      <sz val="11"/>
      <color theme="1" tint="0.34998626667073579"/>
      <name val="Trebuchet MS"/>
      <family val="2"/>
      <scheme val="minor"/>
    </font>
    <font>
      <b/>
      <sz val="22"/>
      <color theme="1" tint="0.34998626667073579"/>
      <name val="Trebuchet MS"/>
      <family val="2"/>
      <scheme val="major"/>
    </font>
    <font>
      <b/>
      <u/>
      <sz val="11"/>
      <color theme="8" tint="-0.499984740745262"/>
      <name val="Trebuchet MS"/>
      <family val="2"/>
      <scheme val="minor"/>
    </font>
    <font>
      <sz val="11"/>
      <color rgb="FF006100"/>
      <name val="Trebuchet MS"/>
      <family val="2"/>
      <charset val="134"/>
      <scheme val="minor"/>
    </font>
    <font>
      <sz val="11"/>
      <color rgb="FF9C0006"/>
      <name val="Trebuchet MS"/>
      <family val="2"/>
      <charset val="134"/>
      <scheme val="minor"/>
    </font>
    <font>
      <sz val="11"/>
      <color rgb="FF9C5700"/>
      <name val="Trebuchet MS"/>
      <family val="2"/>
      <charset val="134"/>
      <scheme val="minor"/>
    </font>
    <font>
      <sz val="11"/>
      <color rgb="FF3F3F76"/>
      <name val="Trebuchet MS"/>
      <family val="2"/>
      <charset val="134"/>
      <scheme val="minor"/>
    </font>
    <font>
      <b/>
      <sz val="11"/>
      <color rgb="FF3F3F3F"/>
      <name val="Trebuchet MS"/>
      <family val="2"/>
      <charset val="134"/>
      <scheme val="minor"/>
    </font>
    <font>
      <b/>
      <sz val="11"/>
      <color rgb="FFFA7D00"/>
      <name val="Trebuchet MS"/>
      <family val="2"/>
      <charset val="134"/>
      <scheme val="minor"/>
    </font>
    <font>
      <sz val="11"/>
      <color rgb="FFFA7D00"/>
      <name val="Trebuchet MS"/>
      <family val="2"/>
      <charset val="134"/>
      <scheme val="minor"/>
    </font>
    <font>
      <b/>
      <sz val="11"/>
      <color theme="0"/>
      <name val="Trebuchet MS"/>
      <family val="2"/>
      <charset val="134"/>
      <scheme val="minor"/>
    </font>
    <font>
      <sz val="11"/>
      <color rgb="FFFF0000"/>
      <name val="Trebuchet MS"/>
      <family val="2"/>
      <charset val="134"/>
      <scheme val="minor"/>
    </font>
    <font>
      <b/>
      <sz val="11"/>
      <color theme="1"/>
      <name val="Trebuchet MS"/>
      <family val="2"/>
      <charset val="134"/>
      <scheme val="minor"/>
    </font>
    <font>
      <sz val="11"/>
      <color theme="0"/>
      <name val="Trebuchet MS"/>
      <family val="2"/>
      <charset val="134"/>
      <scheme val="minor"/>
    </font>
    <font>
      <b/>
      <i/>
      <sz val="11"/>
      <color theme="1" tint="0.34998626667073579"/>
      <name val="Trebuchet MS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">
    <border>
      <left/>
      <right/>
      <top/>
      <bottom/>
      <diagonal/>
    </border>
    <border>
      <left style="thick">
        <color theme="4"/>
      </left>
      <right style="thick">
        <color theme="4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horizontal="left" vertical="top" wrapText="1" indent="1"/>
    </xf>
    <xf numFmtId="0" fontId="3" fillId="0" borderId="0" applyNumberFormat="0" applyFill="0" applyBorder="0" applyProtection="0">
      <alignment horizontal="left" vertical="top"/>
    </xf>
    <xf numFmtId="0" fontId="2" fillId="0" borderId="0" applyNumberFormat="0" applyFill="0" applyProtection="0">
      <alignment vertical="top"/>
    </xf>
    <xf numFmtId="0" fontId="4" fillId="0" borderId="0" applyNumberFormat="0" applyFill="0" applyAlignment="0" applyProtection="0"/>
    <xf numFmtId="166" fontId="2" fillId="0" borderId="1" applyFill="0" applyProtection="0">
      <alignment horizontal="left" indent="1"/>
    </xf>
    <xf numFmtId="0" fontId="5" fillId="0" borderId="0" applyNumberFormat="0" applyFill="0" applyProtection="0">
      <alignment horizontal="center" vertical="top"/>
    </xf>
    <xf numFmtId="0" fontId="4" fillId="0" borderId="0" applyNumberFormat="0" applyFill="0" applyBorder="0" applyAlignment="0" applyProtection="0"/>
    <xf numFmtId="0" fontId="8" fillId="0" borderId="0" applyNumberFormat="0" applyFill="0" applyBorder="0" applyProtection="0">
      <alignment horizontal="left"/>
    </xf>
    <xf numFmtId="0" fontId="9" fillId="0" borderId="0" applyNumberFormat="0" applyFill="0" applyBorder="0" applyAlignment="0" applyProtection="0">
      <alignment horizontal="left" vertical="top" wrapText="1" indent="1"/>
    </xf>
    <xf numFmtId="0" fontId="7" fillId="0" borderId="0" applyNumberFormat="0" applyFill="0" applyBorder="0" applyAlignment="0" applyProtection="0"/>
    <xf numFmtId="0" fontId="6" fillId="0" borderId="0">
      <alignment horizontal="left" vertical="top"/>
    </xf>
    <xf numFmtId="0" fontId="6" fillId="0" borderId="1">
      <alignment horizontal="left" vertical="top" wrapText="1" indent="1"/>
    </xf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0" fillId="2" borderId="0" applyNumberFormat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2" applyNumberFormat="0" applyAlignment="0" applyProtection="0"/>
    <xf numFmtId="0" fontId="14" fillId="6" borderId="3" applyNumberFormat="0" applyAlignment="0" applyProtection="0"/>
    <xf numFmtId="0" fontId="15" fillId="6" borderId="2" applyNumberFormat="0" applyAlignment="0" applyProtection="0"/>
    <xf numFmtId="0" fontId="16" fillId="0" borderId="4" applyNumberFormat="0" applyFill="0" applyAlignment="0" applyProtection="0"/>
    <xf numFmtId="0" fontId="17" fillId="7" borderId="5" applyNumberFormat="0" applyAlignment="0" applyProtection="0"/>
    <xf numFmtId="0" fontId="18" fillId="0" borderId="0" applyNumberFormat="0" applyFill="0" applyBorder="0" applyAlignment="0" applyProtection="0"/>
    <xf numFmtId="0" fontId="6" fillId="8" borderId="6" applyNumberFormat="0" applyFont="0" applyAlignment="0" applyProtection="0"/>
    <xf numFmtId="0" fontId="19" fillId="0" borderId="7" applyNumberFormat="0" applyFill="0" applyAlignment="0" applyProtection="0"/>
    <xf numFmtId="0" fontId="20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0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0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0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0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0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2">
    <xf numFmtId="0" fontId="0" fillId="0" borderId="0" xfId="0">
      <alignment horizontal="left" vertical="top" wrapText="1" indent="1"/>
    </xf>
    <xf numFmtId="0" fontId="4" fillId="0" borderId="0" xfId="3" applyAlignment="1">
      <alignment horizontal="left" vertical="top"/>
    </xf>
    <xf numFmtId="0" fontId="0" fillId="0" borderId="1" xfId="0" applyBorder="1">
      <alignment horizontal="left" vertical="top" wrapText="1" indent="1"/>
    </xf>
    <xf numFmtId="0" fontId="3" fillId="0" borderId="0" xfId="1" applyAlignment="1">
      <alignment horizontal="center" vertical="top"/>
    </xf>
    <xf numFmtId="0" fontId="2" fillId="0" borderId="0" xfId="2">
      <alignment vertical="top"/>
    </xf>
    <xf numFmtId="0" fontId="5" fillId="0" borderId="0" xfId="5">
      <alignment horizontal="center" vertical="top"/>
    </xf>
    <xf numFmtId="0" fontId="8" fillId="0" borderId="0" xfId="7">
      <alignment horizontal="left"/>
    </xf>
    <xf numFmtId="0" fontId="6" fillId="0" borderId="0" xfId="10">
      <alignment horizontal="left" vertical="top"/>
    </xf>
    <xf numFmtId="0" fontId="6" fillId="0" borderId="1" xfId="11">
      <alignment horizontal="left" vertical="top" wrapText="1" indent="1"/>
    </xf>
    <xf numFmtId="166" fontId="3" fillId="0" borderId="0" xfId="1" applyNumberFormat="1">
      <alignment horizontal="left" vertical="top"/>
    </xf>
    <xf numFmtId="166" fontId="2" fillId="0" borderId="1" xfId="4">
      <alignment horizontal="left" indent="1"/>
    </xf>
    <xf numFmtId="0" fontId="21" fillId="0" borderId="0" xfId="9" applyFont="1" applyAlignment="1">
      <alignment horizontal="left" vertical="top"/>
    </xf>
  </cellXfs>
  <cellStyles count="52">
    <cellStyle name="20 % - Akzent1" xfId="29" builtinId="30" customBuiltin="1"/>
    <cellStyle name="20 % - Akzent2" xfId="33" builtinId="34" customBuiltin="1"/>
    <cellStyle name="20 % - Akzent3" xfId="37" builtinId="38" customBuiltin="1"/>
    <cellStyle name="20 % - Akzent4" xfId="41" builtinId="42" customBuiltin="1"/>
    <cellStyle name="20 % - Akzent5" xfId="45" builtinId="46" customBuiltin="1"/>
    <cellStyle name="20 % - Akzent6" xfId="49" builtinId="50" customBuiltin="1"/>
    <cellStyle name="40 % - Akzent1" xfId="30" builtinId="31" customBuiltin="1"/>
    <cellStyle name="40 % - Akzent2" xfId="34" builtinId="35" customBuiltin="1"/>
    <cellStyle name="40 % - Akzent3" xfId="38" builtinId="39" customBuiltin="1"/>
    <cellStyle name="40 % - Akzent4" xfId="42" builtinId="43" customBuiltin="1"/>
    <cellStyle name="40 % - Akzent5" xfId="46" builtinId="47" customBuiltin="1"/>
    <cellStyle name="40 % - Akzent6" xfId="50" builtinId="51" customBuiltin="1"/>
    <cellStyle name="60 % - Akzent1" xfId="31" builtinId="32" customBuiltin="1"/>
    <cellStyle name="60 % - Akzent2" xfId="35" builtinId="36" customBuiltin="1"/>
    <cellStyle name="60 % - Akzent3" xfId="39" builtinId="40" customBuiltin="1"/>
    <cellStyle name="60 % - Akzent4" xfId="43" builtinId="44" customBuiltin="1"/>
    <cellStyle name="60 % - Akzent5" xfId="47" builtinId="48" customBuiltin="1"/>
    <cellStyle name="60 % - Akzent6" xfId="51" builtinId="52" customBuiltin="1"/>
    <cellStyle name="Akzent1" xfId="28" builtinId="29" customBuiltin="1"/>
    <cellStyle name="Akzent2" xfId="32" builtinId="33" customBuiltin="1"/>
    <cellStyle name="Akzent3" xfId="36" builtinId="37" customBuiltin="1"/>
    <cellStyle name="Akzent4" xfId="40" builtinId="41" customBuiltin="1"/>
    <cellStyle name="Akzent5" xfId="44" builtinId="45" customBuiltin="1"/>
    <cellStyle name="Akzent6" xfId="48" builtinId="49" customBuiltin="1"/>
    <cellStyle name="Ausgabe" xfId="21" builtinId="21" customBuiltin="1"/>
    <cellStyle name="Berechnung" xfId="22" builtinId="22" customBuiltin="1"/>
    <cellStyle name="Besuchter Hyperlink" xfId="8" builtinId="9" customBuiltin="1"/>
    <cellStyle name="Dezimal [0]" xfId="13" builtinId="6" customBuiltin="1"/>
    <cellStyle name="Eingabe" xfId="20" builtinId="20" customBuiltin="1"/>
    <cellStyle name="Eingabefelder" xfId="10" xr:uid="{00000000-0005-0000-0000-000001000000}"/>
    <cellStyle name="Ergebnis" xfId="27" builtinId="25" customBuiltin="1"/>
    <cellStyle name="Erklärender Text" xfId="9" builtinId="53" customBuiltin="1"/>
    <cellStyle name="Gut" xfId="17" builtinId="26" customBuiltin="1"/>
    <cellStyle name="Jahr" xfId="7" xr:uid="{00000000-0005-0000-0000-00000B000000}"/>
    <cellStyle name="Kalenderdetails" xfId="11" xr:uid="{00000000-0005-0000-0000-000000000000}"/>
    <cellStyle name="Komma" xfId="12" builtinId="3" customBuiltin="1"/>
    <cellStyle name="Link" xfId="5" builtinId="8" customBuiltin="1"/>
    <cellStyle name="Neutral" xfId="19" builtinId="28" customBuiltin="1"/>
    <cellStyle name="Notiz" xfId="26" builtinId="10" customBuiltin="1"/>
    <cellStyle name="Prozent" xfId="16" builtinId="5" customBuiltin="1"/>
    <cellStyle name="Schlecht" xfId="18" builtinId="27" customBuiltin="1"/>
    <cellStyle name="Standard" xfId="0" builtinId="0" customBuiltin="1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6" builtinId="19" customBuiltin="1"/>
    <cellStyle name="Verknüpfte Zelle" xfId="23" builtinId="24" customBuiltin="1"/>
    <cellStyle name="Währung" xfId="14" builtinId="4" customBuiltin="1"/>
    <cellStyle name="Währung [0]" xfId="15" builtinId="7" customBuiltin="1"/>
    <cellStyle name="Warnender Text" xfId="25" builtinId="11" customBuiltin="1"/>
    <cellStyle name="Zelle überprüfen" xfId="24" builtinId="23" customBuiltin="1"/>
  </cellStyles>
  <dxfs count="24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12-month gold stripes">
      <a:dk1>
        <a:srgbClr val="000000"/>
      </a:dk1>
      <a:lt1>
        <a:srgbClr val="FFFFFF"/>
      </a:lt1>
      <a:dk2>
        <a:srgbClr val="1F1D00"/>
      </a:dk2>
      <a:lt2>
        <a:srgbClr val="FEFEFE"/>
      </a:lt2>
      <a:accent1>
        <a:srgbClr val="F2E900"/>
      </a:accent1>
      <a:accent2>
        <a:srgbClr val="E685C9"/>
      </a:accent2>
      <a:accent3>
        <a:srgbClr val="70D680"/>
      </a:accent3>
      <a:accent4>
        <a:srgbClr val="FF6963"/>
      </a:accent4>
      <a:accent5>
        <a:srgbClr val="61C6C5"/>
      </a:accent5>
      <a:accent6>
        <a:srgbClr val="F8A11D"/>
      </a:accent6>
      <a:hlink>
        <a:srgbClr val="61C6C5"/>
      </a:hlink>
      <a:folHlink>
        <a:srgbClr val="BFBFBF"/>
      </a:folHlink>
    </a:clrScheme>
    <a:fontScheme name="1-month gold stripes">
      <a:majorFont>
        <a:latin typeface="Trebuchet MS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0"/>
    <pageSetUpPr fitToPage="1"/>
  </sheetPr>
  <dimension ref="B1:H17"/>
  <sheetViews>
    <sheetView showGridLines="0" zoomScaleNormal="100" workbookViewId="0">
      <selection activeCell="C9" sqref="C9"/>
    </sheetView>
  </sheetViews>
  <sheetFormatPr baseColWidth="10" defaultColWidth="8.84375" defaultRowHeight="14.5"/>
  <cols>
    <col min="1" max="1" width="2.765625" customWidth="1"/>
    <col min="2" max="8" width="16.4609375" customWidth="1"/>
  </cols>
  <sheetData>
    <row r="1" spans="2:8" ht="15" customHeight="1">
      <c r="B1" s="11" t="s">
        <v>62</v>
      </c>
      <c r="C1" s="1"/>
      <c r="D1" s="1"/>
      <c r="E1" s="1"/>
      <c r="F1" s="1"/>
      <c r="G1" s="1"/>
      <c r="H1" s="1"/>
    </row>
    <row r="2" spans="2:8" ht="36" customHeight="1">
      <c r="B2" s="7" t="s">
        <v>0</v>
      </c>
      <c r="C2" s="7">
        <f ca="1">YEAR(TODAY())</f>
        <v>2025</v>
      </c>
      <c r="D2" s="7" t="s">
        <v>2</v>
      </c>
      <c r="E2" s="7" t="s">
        <v>4</v>
      </c>
    </row>
    <row r="3" spans="2:8" ht="30" customHeight="1">
      <c r="B3" s="6">
        <f ca="1">KalenderJahr</f>
        <v>2025</v>
      </c>
      <c r="D3" s="5" t="s">
        <v>3</v>
      </c>
      <c r="E3" s="1"/>
      <c r="G3" s="5"/>
      <c r="H3" s="5"/>
    </row>
    <row r="4" spans="2:8" ht="45" customHeight="1">
      <c r="B4" s="9" t="s">
        <v>1</v>
      </c>
      <c r="C4" s="9"/>
      <c r="D4" s="9"/>
      <c r="E4" s="9"/>
      <c r="F4" s="3"/>
    </row>
    <row r="5" spans="2:8" ht="18.75" customHeight="1">
      <c r="B5" s="4" t="str">
        <f>WochenAnfang</f>
        <v>Mo</v>
      </c>
      <c r="C5" s="4" t="str">
        <f t="shared" ref="C5:H5" ca="1" si="0">LEFT(TEXT(C6,"TTT"),2)</f>
        <v>Di</v>
      </c>
      <c r="D5" s="4" t="str">
        <f t="shared" ca="1" si="0"/>
        <v>Mi</v>
      </c>
      <c r="E5" s="4" t="str">
        <f t="shared" ca="1" si="0"/>
        <v>Do</v>
      </c>
      <c r="F5" s="4" t="str">
        <f t="shared" ca="1" si="0"/>
        <v>Fr</v>
      </c>
      <c r="G5" s="4" t="str">
        <f t="shared" ca="1" si="0"/>
        <v>Sa</v>
      </c>
      <c r="H5" s="4" t="str">
        <f t="shared" ca="1" si="0"/>
        <v>So</v>
      </c>
    </row>
    <row r="6" spans="2:8" ht="16.5" customHeight="1">
      <c r="B6" s="10">
        <f t="array" aca="1" ref="B6:H6" ca="1">TageUndWochen+DATE(KalenderJahr,1,1)-WEEKDAY(DATE(KalenderJahr,1,1),(WochenAnfang="Mo")+1)+1</f>
        <v>45656</v>
      </c>
      <c r="C6" s="10">
        <f ca="1"/>
        <v>45657</v>
      </c>
      <c r="D6" s="10">
        <f ca="1"/>
        <v>45658</v>
      </c>
      <c r="E6" s="10">
        <f ca="1"/>
        <v>45659</v>
      </c>
      <c r="F6" s="10">
        <f ca="1"/>
        <v>45660</v>
      </c>
      <c r="G6" s="10">
        <f ca="1"/>
        <v>45661</v>
      </c>
      <c r="H6" s="10">
        <f ca="1"/>
        <v>45662</v>
      </c>
    </row>
    <row r="7" spans="2:8" ht="39.75" customHeight="1">
      <c r="B7" s="8"/>
      <c r="C7" s="8"/>
      <c r="D7" s="8"/>
      <c r="E7" s="8"/>
      <c r="F7" s="8"/>
      <c r="G7" s="8"/>
      <c r="H7" s="8"/>
    </row>
    <row r="8" spans="2:8" ht="15" customHeight="1">
      <c r="B8" s="10">
        <f t="array" aca="1" ref="B8:H8" ca="1">TageUndWochen+DATE(KalenderJahr,1,1)-WEEKDAY(DATE(KalenderJahr,1,1),(WochenAnfang="Mo")+1)+8</f>
        <v>45663</v>
      </c>
      <c r="C8" s="10">
        <f ca="1"/>
        <v>45664</v>
      </c>
      <c r="D8" s="10">
        <f ca="1"/>
        <v>45665</v>
      </c>
      <c r="E8" s="10">
        <f ca="1"/>
        <v>45666</v>
      </c>
      <c r="F8" s="10">
        <f ca="1"/>
        <v>45667</v>
      </c>
      <c r="G8" s="10">
        <f ca="1"/>
        <v>45668</v>
      </c>
      <c r="H8" s="10">
        <f ca="1"/>
        <v>45669</v>
      </c>
    </row>
    <row r="9" spans="2:8" ht="39.75" customHeight="1">
      <c r="B9" s="8"/>
      <c r="C9" s="8"/>
      <c r="D9" s="8"/>
      <c r="E9" s="8"/>
      <c r="F9" s="8"/>
      <c r="G9" s="8"/>
      <c r="H9" s="8"/>
    </row>
    <row r="10" spans="2:8" ht="15" customHeight="1">
      <c r="B10" s="10">
        <f t="array" aca="1" ref="B10:H10" ca="1">TageUndWochen+DATE(KalenderJahr,1,1)-WEEKDAY(DATE(KalenderJahr,1,1),(WochenAnfang="Mo")+1)+15</f>
        <v>45670</v>
      </c>
      <c r="C10" s="10">
        <f ca="1"/>
        <v>45671</v>
      </c>
      <c r="D10" s="10">
        <f ca="1"/>
        <v>45672</v>
      </c>
      <c r="E10" s="10">
        <f ca="1"/>
        <v>45673</v>
      </c>
      <c r="F10" s="10">
        <f ca="1"/>
        <v>45674</v>
      </c>
      <c r="G10" s="10">
        <f ca="1"/>
        <v>45675</v>
      </c>
      <c r="H10" s="10">
        <f ca="1"/>
        <v>45676</v>
      </c>
    </row>
    <row r="11" spans="2:8" ht="39.75" customHeight="1">
      <c r="B11" s="8"/>
      <c r="C11" s="8"/>
      <c r="D11" s="8"/>
      <c r="E11" s="8"/>
      <c r="F11" s="8"/>
      <c r="G11" s="8"/>
      <c r="H11" s="8"/>
    </row>
    <row r="12" spans="2:8" ht="15" customHeight="1">
      <c r="B12" s="10">
        <f t="array" aca="1" ref="B12:H12" ca="1">TageUndWochen+DATE(KalenderJahr,1,1)-WEEKDAY(DATE(KalenderJahr,1,1),(WochenAnfang="Mo")+1)+22</f>
        <v>45677</v>
      </c>
      <c r="C12" s="10">
        <f ca="1"/>
        <v>45678</v>
      </c>
      <c r="D12" s="10">
        <f ca="1"/>
        <v>45679</v>
      </c>
      <c r="E12" s="10">
        <f ca="1"/>
        <v>45680</v>
      </c>
      <c r="F12" s="10">
        <f ca="1"/>
        <v>45681</v>
      </c>
      <c r="G12" s="10">
        <f ca="1"/>
        <v>45682</v>
      </c>
      <c r="H12" s="10">
        <f ca="1"/>
        <v>45683</v>
      </c>
    </row>
    <row r="13" spans="2:8" ht="40.5" customHeight="1">
      <c r="B13" s="8"/>
      <c r="C13" s="8"/>
      <c r="D13" s="8"/>
      <c r="E13" s="8" t="s">
        <v>42</v>
      </c>
      <c r="F13" s="8"/>
      <c r="G13" s="8"/>
      <c r="H13" s="8"/>
    </row>
    <row r="14" spans="2:8" ht="15" customHeight="1">
      <c r="B14" s="10">
        <f t="array" aca="1" ref="B14:H14" ca="1">TageUndWochen+DATE(KalenderJahr,1,1)-WEEKDAY(DATE(KalenderJahr,1,1),(WochenAnfang="Mo")+1)+29</f>
        <v>45684</v>
      </c>
      <c r="C14" s="10">
        <f ca="1"/>
        <v>45685</v>
      </c>
      <c r="D14" s="10">
        <f ca="1"/>
        <v>45686</v>
      </c>
      <c r="E14" s="10">
        <f ca="1"/>
        <v>45687</v>
      </c>
      <c r="F14" s="10">
        <f ca="1"/>
        <v>45688</v>
      </c>
      <c r="G14" s="10">
        <f ca="1"/>
        <v>45689</v>
      </c>
      <c r="H14" s="10">
        <f ca="1"/>
        <v>45690</v>
      </c>
    </row>
    <row r="15" spans="2:8" ht="39.75" customHeight="1">
      <c r="B15" s="8"/>
      <c r="C15" s="8" t="s">
        <v>38</v>
      </c>
      <c r="D15" s="8"/>
      <c r="E15" s="8"/>
      <c r="F15" s="8"/>
      <c r="G15" s="8"/>
      <c r="H15" s="8"/>
    </row>
    <row r="16" spans="2:8" ht="15" customHeight="1">
      <c r="B16" s="10">
        <f t="array" aca="1" ref="B16:H16" ca="1">TageUndWochen+DATE(KalenderJahr,1,1)-WEEKDAY(DATE(KalenderJahr,1,1),(WochenAnfang="Mo")+1)+36</f>
        <v>45691</v>
      </c>
      <c r="C16" s="10">
        <f ca="1"/>
        <v>45692</v>
      </c>
      <c r="D16" s="10">
        <f ca="1"/>
        <v>45693</v>
      </c>
      <c r="E16" s="10">
        <f ca="1"/>
        <v>45694</v>
      </c>
      <c r="F16" s="10">
        <f ca="1"/>
        <v>45695</v>
      </c>
      <c r="G16" s="10">
        <f ca="1"/>
        <v>45696</v>
      </c>
      <c r="H16" s="10">
        <f ca="1"/>
        <v>45697</v>
      </c>
    </row>
    <row r="17" spans="2:8" ht="39.75" customHeight="1">
      <c r="B17" s="8"/>
      <c r="C17" s="8"/>
      <c r="D17" s="8"/>
      <c r="E17" s="8"/>
      <c r="F17" s="8"/>
      <c r="G17" s="8"/>
      <c r="H17" s="8"/>
    </row>
  </sheetData>
  <sheetProtection algorithmName="SHA-512" hashValue="Jr4nmtTpfqqt/t2DsGgYOZYK11wHxyKYnPZHimJAvFL0zbRyJ1duSYLWirIqS6EiPHzljVPngC9/dss9B2OUSg==" saltValue="nRochhRSYfxvOebr7t4Fhg==" spinCount="100000" sheet="1" objects="1" scenarios="1"/>
  <dataConsolidate/>
  <conditionalFormatting sqref="B6:G6">
    <cfRule type="expression" dxfId="23" priority="4">
      <formula>DAY(B6)&gt;8</formula>
    </cfRule>
  </conditionalFormatting>
  <conditionalFormatting sqref="B14:H17">
    <cfRule type="expression" dxfId="22" priority="2">
      <formula>AND(DAY(B14)&gt;=1,DAY(B14)&lt;=15)</formula>
    </cfRule>
  </conditionalFormatting>
  <dataValidations xWindow="40" yWindow="320" count="12">
    <dataValidation type="list" errorStyle="warning" allowBlank="1" showInputMessage="1" showErrorMessage="1" errorTitle="Der Kalender kann diesen Wert nicht verwenden." error="Wählen Sie einen Tag aus den Einträgen in der Liste aus. Wählen Sie ABBRECHEN aus, und drücken Sie dann ALT+NACH-UNTEN, um eine Auswahl auf der Dropdownliste vorzunehmen" prompt="Wählen Sie den ersten Tag der Woche in der Dropdownliste aus. Drücken Sie ALT+NACH-UNTEN, um die Dropdownliste zu öffnen, und dann EINGABE, um einen der Einträge auszuwählen." sqref="E2" xr:uid="{00000000-0002-0000-0000-000000000000}">
      <formula1>"Mo, So"</formula1>
    </dataValidation>
    <dataValidation allowBlank="1" showInputMessage="1" prompt="Geben Sie das Kalenderjahr in dieser Zelle ein." sqref="C2" xr:uid="{00000000-0002-0000-0000-000001000000}"/>
    <dataValidation allowBlank="1" showInputMessage="1" prompt="Automatisch ermittelter erster Tag der Woche. Um Wochentage zu ändern, wählen Sie in Zelle E2 einen neuen ersten Tag der Woche aus." sqref="B5" xr:uid="{00000000-0002-0000-0000-000002000000}"/>
    <dataValidation allowBlank="1" showInputMessage="1" prompt="Automatisch ermittelter Wochentag" sqref="C5:H5" xr:uid="{00000000-0002-0000-0000-000003000000}"/>
    <dataValidation allowBlank="1" showInputMessage="1" showErrorMessage="1" prompt="Das Kalenderjahr wird automatisch durch das in C2 eingegebene Jahr bestimmt." sqref="B3" xr:uid="{00000000-0002-0000-0000-000004000000}"/>
    <dataValidation allowBlank="1" showInputMessage="1" prompt="Navigationslink zum nächsten Monat" sqref="D3" xr:uid="{00000000-0002-0000-0000-000005000000}"/>
    <dataValidation allowBlank="1" showInputMessage="1" prompt="Erstellen Sie in diesem Arbeitsblatt einen 12-Monatskalender. Passen Sie das Kalenderjahr in Zelle C2 und den Wochenstarttag in Zelle E2 an, um den Kalender für jeden Monat in separaten Arbeitsblättern automatisch zu aktualisieren." sqref="A1" xr:uid="{00000000-0002-0000-0000-000006000000}"/>
    <dataValidation allowBlank="1" showInputMessage="1" prompt="Die Zeilen 6, 8, 10, 12, 14 und 16 enthalten Datumswerte für den Monat, ggf. auch für den Vormonat und den Folgemonat." sqref="B6" xr:uid="{00000000-0002-0000-0000-000007000000}"/>
    <dataValidation allowBlank="1" showInputMessage="1" prompt="Geben Sie Tagesnotizen in den Zeilen 7, 9, 11, 13, 15 und 17 in den Spalten von B bis H ein." sqref="B7" xr:uid="{00000000-0002-0000-0000-000008000000}"/>
    <dataValidation allowBlank="1" showInputMessage="1" showErrorMessage="1" prompt="Geben Sie das Kalenderjahr in der Zelle rechts ein." sqref="B2" xr:uid="{00000000-0002-0000-0000-000009000000}"/>
    <dataValidation allowBlank="1" showInputMessage="1" showErrorMessage="1" prompt="Wählen Sie den ersten Tag der Woche in der Zelle rechts aus." sqref="D2" xr:uid="{00000000-0002-0000-0000-00000A000000}"/>
    <dataValidation allowBlank="1" showInputMessage="1" showErrorMessage="1" prompt="Der Monat für dieses Arbeitsblatt befindet sich in dieser Zelle. Der Kalender beginnt in der Zelle unten und enthält die Daten des letzten, des aktuellen und des nächsten Monats." sqref="B4" xr:uid="{00000000-0002-0000-0000-00000B000000}"/>
  </dataValidations>
  <hyperlinks>
    <hyperlink ref="D3" location="FEBRUAR!A1" tooltip="Navigationslink zum nächsten Monat" display="FEBRUARY" xr:uid="{00000000-0004-0000-0000-000000000000}"/>
  </hyperlinks>
  <printOptions horizontalCentered="1"/>
  <pageMargins left="0.5" right="0.5" top="0.4" bottom="0.4" header="0.3" footer="0.3"/>
  <pageSetup paperSize="9" fitToHeight="0" orientation="landscape" horizontalDpi="4294967293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2">
    <tabColor theme="9" tint="0.39997558519241921"/>
    <pageSetUpPr fitToPage="1"/>
  </sheetPr>
  <dimension ref="B1:H15"/>
  <sheetViews>
    <sheetView showGridLines="0" topLeftCell="A7" zoomScaleNormal="100" workbookViewId="0">
      <selection activeCell="D13" sqref="D13"/>
    </sheetView>
  </sheetViews>
  <sheetFormatPr baseColWidth="10" defaultColWidth="8.84375" defaultRowHeight="14.5"/>
  <cols>
    <col min="1" max="1" width="2.765625" customWidth="1"/>
    <col min="2" max="8" width="16.4609375" customWidth="1"/>
  </cols>
  <sheetData>
    <row r="1" spans="2:8" ht="30" customHeight="1">
      <c r="B1" s="6">
        <f ca="1">KalenderJahr</f>
        <v>2025</v>
      </c>
      <c r="C1" s="5" t="s">
        <v>30</v>
      </c>
      <c r="D1" s="5" t="s">
        <v>31</v>
      </c>
      <c r="E1" s="1"/>
      <c r="F1" s="1"/>
      <c r="G1" s="1"/>
      <c r="H1" s="5"/>
    </row>
    <row r="2" spans="2:8" ht="45" customHeight="1">
      <c r="B2" s="9" t="s">
        <v>29</v>
      </c>
      <c r="C2" s="9"/>
      <c r="D2" s="9"/>
      <c r="E2" s="9"/>
      <c r="F2" s="3"/>
    </row>
    <row r="3" spans="2:8" ht="18.75" customHeight="1">
      <c r="B3" s="4" t="str">
        <f>WochenAnfang</f>
        <v>Mo</v>
      </c>
      <c r="C3" s="4" t="str">
        <f t="shared" ref="C3:H3" ca="1" si="0">LEFT(TEXT(C4,"TTT"),2)</f>
        <v>Di</v>
      </c>
      <c r="D3" s="4" t="str">
        <f t="shared" ca="1" si="0"/>
        <v>Mi</v>
      </c>
      <c r="E3" s="4" t="str">
        <f t="shared" ca="1" si="0"/>
        <v>Do</v>
      </c>
      <c r="F3" s="4" t="str">
        <f t="shared" ca="1" si="0"/>
        <v>Fr</v>
      </c>
      <c r="G3" s="4" t="str">
        <f t="shared" ca="1" si="0"/>
        <v>Sa</v>
      </c>
      <c r="H3" s="4" t="str">
        <f t="shared" ca="1" si="0"/>
        <v>So</v>
      </c>
    </row>
    <row r="4" spans="2:8" ht="16.5" customHeight="1">
      <c r="B4" s="10">
        <f t="array" aca="1" ref="B4:H4" ca="1">TageUndWochen+DATE(KalenderJahr,10,1)-WEEKDAY(DATE(KalenderJahr,10,1),(WochenAnfang="Mo")+1)+1</f>
        <v>45929</v>
      </c>
      <c r="C4" s="10">
        <f ca="1"/>
        <v>45930</v>
      </c>
      <c r="D4" s="10">
        <f ca="1"/>
        <v>45931</v>
      </c>
      <c r="E4" s="10">
        <f ca="1"/>
        <v>45932</v>
      </c>
      <c r="F4" s="10">
        <f ca="1"/>
        <v>45933</v>
      </c>
      <c r="G4" s="10">
        <f ca="1"/>
        <v>45934</v>
      </c>
      <c r="H4" s="10">
        <f ca="1"/>
        <v>45935</v>
      </c>
    </row>
    <row r="5" spans="2:8" ht="39.75" customHeight="1">
      <c r="B5" s="8"/>
      <c r="C5" s="8"/>
      <c r="D5" s="8"/>
      <c r="E5" s="8" t="s">
        <v>56</v>
      </c>
      <c r="F5" s="8"/>
      <c r="G5" s="8"/>
      <c r="H5" s="8"/>
    </row>
    <row r="6" spans="2:8" ht="15" customHeight="1">
      <c r="B6" s="10">
        <f t="array" aca="1" ref="B6:H6" ca="1">TageUndWochen+DATE(KalenderJahr,10,1)-WEEKDAY(DATE(KalenderJahr,10,1),(WochenAnfang="Mo")+1)+8</f>
        <v>45936</v>
      </c>
      <c r="C6" s="10">
        <f ca="1"/>
        <v>45937</v>
      </c>
      <c r="D6" s="10">
        <f ca="1"/>
        <v>45938</v>
      </c>
      <c r="E6" s="10">
        <f ca="1"/>
        <v>45939</v>
      </c>
      <c r="F6" s="10">
        <f ca="1"/>
        <v>45940</v>
      </c>
      <c r="G6" s="10">
        <f ca="1"/>
        <v>45941</v>
      </c>
      <c r="H6" s="10">
        <f ca="1"/>
        <v>45942</v>
      </c>
    </row>
    <row r="7" spans="2:8" ht="39.75" customHeight="1">
      <c r="B7" s="8"/>
      <c r="C7" s="8"/>
      <c r="D7" s="8"/>
      <c r="E7" s="8" t="s">
        <v>57</v>
      </c>
      <c r="F7" s="8"/>
      <c r="G7" s="8"/>
      <c r="H7" s="8"/>
    </row>
    <row r="8" spans="2:8" ht="15" customHeight="1">
      <c r="B8" s="10">
        <f t="array" aca="1" ref="B8:H8" ca="1">TageUndWochen+DATE(KalenderJahr,10,1)-WEEKDAY(DATE(KalenderJahr,10,1),(WochenAnfang="Mo")+1)+15</f>
        <v>45943</v>
      </c>
      <c r="C8" s="10">
        <f ca="1"/>
        <v>45944</v>
      </c>
      <c r="D8" s="10">
        <f ca="1"/>
        <v>45945</v>
      </c>
      <c r="E8" s="10">
        <f ca="1"/>
        <v>45946</v>
      </c>
      <c r="F8" s="10">
        <f ca="1"/>
        <v>45947</v>
      </c>
      <c r="G8" s="10">
        <f ca="1"/>
        <v>45948</v>
      </c>
      <c r="H8" s="10">
        <f ca="1"/>
        <v>45949</v>
      </c>
    </row>
    <row r="9" spans="2:8" ht="39.75" customHeight="1">
      <c r="B9" s="8" t="s">
        <v>58</v>
      </c>
      <c r="C9" s="8" t="s">
        <v>46</v>
      </c>
      <c r="D9" s="8" t="s">
        <v>59</v>
      </c>
      <c r="E9" s="8" t="s">
        <v>52</v>
      </c>
      <c r="F9" s="8" t="s">
        <v>50</v>
      </c>
      <c r="G9" s="8"/>
      <c r="H9" s="8"/>
    </row>
    <row r="10" spans="2:8" ht="15" customHeight="1">
      <c r="B10" s="10">
        <f t="array" aca="1" ref="B10:H10" ca="1">TageUndWochen+DATE(KalenderJahr,10,1)-WEEKDAY(DATE(KalenderJahr,10,1),(WochenAnfang="Mo")+1)+22</f>
        <v>45950</v>
      </c>
      <c r="C10" s="10">
        <f ca="1"/>
        <v>45951</v>
      </c>
      <c r="D10" s="10">
        <f ca="1"/>
        <v>45952</v>
      </c>
      <c r="E10" s="10">
        <f ca="1"/>
        <v>45953</v>
      </c>
      <c r="F10" s="10">
        <f ca="1"/>
        <v>45954</v>
      </c>
      <c r="G10" s="10">
        <f ca="1"/>
        <v>45955</v>
      </c>
      <c r="H10" s="10">
        <f ca="1"/>
        <v>45956</v>
      </c>
    </row>
    <row r="11" spans="2:8" ht="40.5" customHeight="1">
      <c r="B11" s="8"/>
      <c r="C11" s="8"/>
      <c r="D11" s="8"/>
      <c r="E11" s="8"/>
      <c r="F11" s="8"/>
      <c r="G11" s="8"/>
      <c r="H11" s="8"/>
    </row>
    <row r="12" spans="2:8" ht="15" customHeight="1">
      <c r="B12" s="10">
        <f t="array" aca="1" ref="B12:H12" ca="1">TageUndWochen+DATE(KalenderJahr,10,1)-WEEKDAY(DATE(KalenderJahr,10,1),(WochenAnfang="Mo")+1)+29</f>
        <v>45957</v>
      </c>
      <c r="C12" s="10">
        <f ca="1"/>
        <v>45958</v>
      </c>
      <c r="D12" s="10">
        <f ca="1"/>
        <v>45959</v>
      </c>
      <c r="E12" s="10">
        <f ca="1"/>
        <v>45960</v>
      </c>
      <c r="F12" s="10">
        <f ca="1"/>
        <v>45961</v>
      </c>
      <c r="G12" s="10">
        <f ca="1"/>
        <v>45962</v>
      </c>
      <c r="H12" s="10">
        <f ca="1"/>
        <v>45963</v>
      </c>
    </row>
    <row r="13" spans="2:8" ht="39.75" customHeight="1">
      <c r="B13" s="8"/>
      <c r="C13" s="8" t="s">
        <v>61</v>
      </c>
      <c r="D13" s="8" t="s">
        <v>65</v>
      </c>
      <c r="E13" s="8" t="s">
        <v>64</v>
      </c>
      <c r="F13" s="8"/>
      <c r="G13" s="8"/>
      <c r="H13" s="8"/>
    </row>
    <row r="14" spans="2:8" ht="15" customHeight="1">
      <c r="B14" s="10">
        <f t="array" aca="1" ref="B14:H14" ca="1">TageUndWochen+DATE(KalenderJahr,10,1)-WEEKDAY(DATE(KalenderJahr,10,1),(WochenAnfang="Mo")+1)+36</f>
        <v>45964</v>
      </c>
      <c r="C14" s="10">
        <f ca="1"/>
        <v>45965</v>
      </c>
      <c r="D14" s="10">
        <f ca="1"/>
        <v>45966</v>
      </c>
      <c r="E14" s="10">
        <f ca="1"/>
        <v>45967</v>
      </c>
      <c r="F14" s="10">
        <f ca="1"/>
        <v>45968</v>
      </c>
      <c r="G14" s="10">
        <f ca="1"/>
        <v>45969</v>
      </c>
      <c r="H14" s="10">
        <f ca="1"/>
        <v>45970</v>
      </c>
    </row>
    <row r="15" spans="2:8" ht="39.75" customHeight="1">
      <c r="B15" s="8"/>
      <c r="C15" s="8"/>
      <c r="D15" s="8"/>
      <c r="E15" s="8"/>
      <c r="F15" s="8"/>
      <c r="G15" s="8"/>
      <c r="H15" s="8"/>
    </row>
  </sheetData>
  <sheetProtection algorithmName="SHA-512" hashValue="x4VKM1SijOr86eChCZ3MHpn58yKTd6FUVr4z0PCbxEbaWyu/D+3gs1iHKY1ToqzOLqugXDns08xQ2XRkXu7PTg==" saltValue="XO1j0bb/FbDNGg9BzWPCtA==" spinCount="100000" sheet="1" objects="1" scenarios="1"/>
  <conditionalFormatting sqref="B4:G4">
    <cfRule type="expression" dxfId="5" priority="2">
      <formula>DAY(B4)&gt;8</formula>
    </cfRule>
  </conditionalFormatting>
  <conditionalFormatting sqref="B12:H15">
    <cfRule type="expression" dxfId="4" priority="1">
      <formula>AND(DAY(B12)&gt;=1,DAY(B12)&lt;=15)</formula>
    </cfRule>
  </conditionalFormatting>
  <dataValidations count="9">
    <dataValidation allowBlank="1" showInputMessage="1" prompt="Automatisch ermittelter Wochentag" sqref="C3:H3" xr:uid="{00000000-0002-0000-0900-000000000000}"/>
    <dataValidation allowBlank="1" showInputMessage="1" prompt="Automatisch ermittelter erster Tag der Woche. Um Wochentage zu ändern, wählen Sie in E2 des „JANUAR“-Arbeitsblatts einen neuen ersten Tag der Woche aus" sqref="B3" xr:uid="{00000000-0002-0000-0900-000001000000}"/>
    <dataValidation allowBlank="1" showInputMessage="1" prompt="Kalenderjahr, automatisch anhand des in Zelle C2 des Januar-Arbeitsblatts festgelegten Jahres ermittelt" sqref="B1" xr:uid="{00000000-0002-0000-0900-000002000000}"/>
    <dataValidation allowBlank="1" showInputMessage="1" prompt="Die Zeilen 4, 6, 8, 10, 12 und 14 enthalten Datumswerte für den Monat, ggf. auch für den Vormonat und den Folgemonat." sqref="B4" xr:uid="{00000000-0002-0000-0900-000003000000}"/>
    <dataValidation allowBlank="1" showInputMessage="1" prompt="Geben Sie Tagesnotizen in den Zeilen 5, 7, 9, 11, 13 und 15 in den Spalten von B bis H ein." sqref="B5" xr:uid="{00000000-0002-0000-0900-000004000000}"/>
    <dataValidation allowBlank="1" showInputMessage="1" prompt="Planen Sie in diesem Arbeitsblatt den Monat Oktober. Navigationslinks zum vorherigen und nächsten Monat finden Sie in C1 und D1 " sqref="A1" xr:uid="{00000000-0002-0000-0900-000005000000}"/>
    <dataValidation allowBlank="1" showInputMessage="1" prompt="Navigationslink zum nächsten Monat" sqref="D1" xr:uid="{00000000-0002-0000-0900-000006000000}"/>
    <dataValidation allowBlank="1" showInputMessage="1" prompt="Navigationslink zum Vormonat" sqref="C1" xr:uid="{00000000-0002-0000-0900-000007000000}"/>
    <dataValidation allowBlank="1" showInputMessage="1" showErrorMessage="1" prompt="Der Monat für dieses Arbeitsblatt befindet sich in dieser Zelle. Der Kalender beginnt in der Zelle unten und enthält die Daten des letzten, des aktuellen und des nächsten Monats" sqref="B2" xr:uid="{00000000-0002-0000-0900-000008000000}"/>
  </dataValidations>
  <hyperlinks>
    <hyperlink ref="D1" location="NOVEMBER!A1" tooltip="Navigationslink zum nächsten Monat" display="JULY -&gt;" xr:uid="{00000000-0004-0000-0900-000000000000}"/>
    <hyperlink ref="C1" location="SEPTEMBER!A1" tooltip="Navigationslink zum Vormonat" display="&lt;- MAY" xr:uid="{00000000-0004-0000-0900-000001000000}"/>
  </hyperlinks>
  <printOptions horizontalCentered="1"/>
  <pageMargins left="0.09" right="0.5" top="0.75" bottom="0.75" header="0.3" footer="0.3"/>
  <pageSetup paperSize="9" fitToHeight="0" orientation="landscape" horizontalDpi="4294967293" verticalDpi="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3">
    <tabColor theme="9" tint="-0.249977111117893"/>
    <pageSetUpPr fitToPage="1"/>
  </sheetPr>
  <dimension ref="B1:H15"/>
  <sheetViews>
    <sheetView showGridLines="0" topLeftCell="A8" zoomScaleNormal="100" workbookViewId="0">
      <selection activeCell="D13" sqref="D13"/>
    </sheetView>
  </sheetViews>
  <sheetFormatPr baseColWidth="10" defaultColWidth="8.84375" defaultRowHeight="14.5"/>
  <cols>
    <col min="1" max="1" width="2.765625" customWidth="1"/>
    <col min="2" max="8" width="16.4609375" customWidth="1"/>
  </cols>
  <sheetData>
    <row r="1" spans="2:8" ht="30" customHeight="1">
      <c r="B1" s="6">
        <f ca="1">KalenderJahr</f>
        <v>2025</v>
      </c>
      <c r="C1" s="5" t="s">
        <v>33</v>
      </c>
      <c r="D1" s="5" t="s">
        <v>34</v>
      </c>
      <c r="E1" s="1"/>
      <c r="F1" s="1"/>
      <c r="G1" s="1"/>
      <c r="H1" s="5"/>
    </row>
    <row r="2" spans="2:8" ht="45" customHeight="1">
      <c r="B2" s="9" t="s">
        <v>32</v>
      </c>
      <c r="C2" s="9"/>
      <c r="D2" s="9"/>
      <c r="E2" s="9"/>
      <c r="F2" s="3"/>
    </row>
    <row r="3" spans="2:8" ht="18.75" customHeight="1">
      <c r="B3" s="4" t="str">
        <f>WochenAnfang</f>
        <v>Mo</v>
      </c>
      <c r="C3" s="4" t="str">
        <f t="shared" ref="C3:H3" ca="1" si="0">LEFT(TEXT(C4,"TTT"),2)</f>
        <v>Di</v>
      </c>
      <c r="D3" s="4" t="str">
        <f t="shared" ca="1" si="0"/>
        <v>Mi</v>
      </c>
      <c r="E3" s="4" t="str">
        <f t="shared" ca="1" si="0"/>
        <v>Do</v>
      </c>
      <c r="F3" s="4" t="str">
        <f t="shared" ca="1" si="0"/>
        <v>Fr</v>
      </c>
      <c r="G3" s="4" t="str">
        <f t="shared" ca="1" si="0"/>
        <v>Sa</v>
      </c>
      <c r="H3" s="4" t="str">
        <f t="shared" ca="1" si="0"/>
        <v>So</v>
      </c>
    </row>
    <row r="4" spans="2:8" ht="16.5" customHeight="1">
      <c r="B4" s="10">
        <f t="array" aca="1" ref="B4:H4" ca="1">TageUndWochen+DATE(KalenderJahr,11,1)-WEEKDAY(DATE(KalenderJahr,11,1),(WochenAnfang="Mo")+1)+1</f>
        <v>45957</v>
      </c>
      <c r="C4" s="10">
        <f ca="1"/>
        <v>45958</v>
      </c>
      <c r="D4" s="10">
        <f ca="1"/>
        <v>45959</v>
      </c>
      <c r="E4" s="10">
        <f ca="1"/>
        <v>45960</v>
      </c>
      <c r="F4" s="10">
        <f ca="1"/>
        <v>45961</v>
      </c>
      <c r="G4" s="10">
        <f ca="1"/>
        <v>45962</v>
      </c>
      <c r="H4" s="10">
        <f ca="1"/>
        <v>45963</v>
      </c>
    </row>
    <row r="5" spans="2:8" ht="39.75" customHeight="1">
      <c r="B5" s="8"/>
      <c r="C5" s="8"/>
      <c r="D5" s="8"/>
      <c r="E5" s="8"/>
      <c r="F5" s="8"/>
      <c r="G5" s="8"/>
      <c r="H5" s="8"/>
    </row>
    <row r="6" spans="2:8" ht="15" customHeight="1">
      <c r="B6" s="10">
        <f t="array" aca="1" ref="B6:H6" ca="1">TageUndWochen+DATE(KalenderJahr,11,1)-WEEKDAY(DATE(KalenderJahr,11,1),(WochenAnfang="Mo")+1)+8</f>
        <v>45964</v>
      </c>
      <c r="C6" s="10">
        <f ca="1"/>
        <v>45965</v>
      </c>
      <c r="D6" s="10">
        <f ca="1"/>
        <v>45966</v>
      </c>
      <c r="E6" s="10">
        <f ca="1"/>
        <v>45967</v>
      </c>
      <c r="F6" s="10">
        <f ca="1"/>
        <v>45968</v>
      </c>
      <c r="G6" s="10">
        <f ca="1"/>
        <v>45969</v>
      </c>
      <c r="H6" s="10">
        <f ca="1"/>
        <v>45970</v>
      </c>
    </row>
    <row r="7" spans="2:8" ht="39.75" customHeight="1">
      <c r="B7" s="8" t="s">
        <v>41</v>
      </c>
      <c r="C7" s="8"/>
      <c r="D7" s="8" t="s">
        <v>39</v>
      </c>
      <c r="E7" s="8"/>
      <c r="F7" s="8"/>
      <c r="G7" s="8"/>
      <c r="H7" s="8"/>
    </row>
    <row r="8" spans="2:8" ht="15" customHeight="1">
      <c r="B8" s="10">
        <f t="array" aca="1" ref="B8:H8" ca="1">TageUndWochen+DATE(KalenderJahr,11,1)-WEEKDAY(DATE(KalenderJahr,11,1),(WochenAnfang="Mo")+1)+15</f>
        <v>45971</v>
      </c>
      <c r="C8" s="10">
        <f ca="1"/>
        <v>45972</v>
      </c>
      <c r="D8" s="10">
        <f ca="1"/>
        <v>45973</v>
      </c>
      <c r="E8" s="10">
        <f ca="1"/>
        <v>45974</v>
      </c>
      <c r="F8" s="10">
        <f ca="1"/>
        <v>45975</v>
      </c>
      <c r="G8" s="10">
        <f ca="1"/>
        <v>45976</v>
      </c>
      <c r="H8" s="10">
        <f ca="1"/>
        <v>45977</v>
      </c>
    </row>
    <row r="9" spans="2:8" ht="39.75" customHeight="1">
      <c r="B9" s="8"/>
      <c r="C9" s="8" t="s">
        <v>38</v>
      </c>
      <c r="D9" s="8" t="s">
        <v>59</v>
      </c>
      <c r="E9" s="8" t="s">
        <v>54</v>
      </c>
      <c r="F9" s="8"/>
      <c r="G9" s="8"/>
      <c r="H9" s="8"/>
    </row>
    <row r="10" spans="2:8" ht="15" customHeight="1">
      <c r="B10" s="10">
        <f t="array" aca="1" ref="B10:H10" ca="1">TageUndWochen+DATE(KalenderJahr,11,1)-WEEKDAY(DATE(KalenderJahr,11,1),(WochenAnfang="Mo")+1)+22</f>
        <v>45978</v>
      </c>
      <c r="C10" s="10">
        <f ca="1"/>
        <v>45979</v>
      </c>
      <c r="D10" s="10">
        <f ca="1"/>
        <v>45980</v>
      </c>
      <c r="E10" s="10">
        <f ca="1"/>
        <v>45981</v>
      </c>
      <c r="F10" s="10">
        <f ca="1"/>
        <v>45982</v>
      </c>
      <c r="G10" s="10">
        <f ca="1"/>
        <v>45983</v>
      </c>
      <c r="H10" s="10">
        <f ca="1"/>
        <v>45984</v>
      </c>
    </row>
    <row r="11" spans="2:8" ht="40.5" customHeight="1">
      <c r="B11" s="8"/>
      <c r="C11" s="8" t="s">
        <v>40</v>
      </c>
      <c r="D11" s="8"/>
      <c r="E11" s="8" t="s">
        <v>42</v>
      </c>
      <c r="F11" s="8"/>
      <c r="G11" s="8"/>
      <c r="H11" s="8"/>
    </row>
    <row r="12" spans="2:8" ht="15" customHeight="1">
      <c r="B12" s="10">
        <f t="array" aca="1" ref="B12:H12" ca="1">TageUndWochen+DATE(KalenderJahr,11,1)-WEEKDAY(DATE(KalenderJahr,11,1),(WochenAnfang="Mo")+1)+29</f>
        <v>45985</v>
      </c>
      <c r="C12" s="10">
        <f ca="1"/>
        <v>45986</v>
      </c>
      <c r="D12" s="10">
        <f ca="1"/>
        <v>45987</v>
      </c>
      <c r="E12" s="10">
        <f ca="1"/>
        <v>45988</v>
      </c>
      <c r="F12" s="10">
        <f ca="1"/>
        <v>45989</v>
      </c>
      <c r="G12" s="10">
        <f ca="1"/>
        <v>45990</v>
      </c>
      <c r="H12" s="10">
        <f ca="1"/>
        <v>45991</v>
      </c>
    </row>
    <row r="13" spans="2:8" ht="39.75" customHeight="1">
      <c r="B13" s="8"/>
      <c r="C13" s="8" t="s">
        <v>60</v>
      </c>
      <c r="D13" s="8" t="s">
        <v>63</v>
      </c>
      <c r="E13" s="8" t="s">
        <v>49</v>
      </c>
      <c r="F13" s="8"/>
      <c r="G13" s="8"/>
      <c r="H13" s="8"/>
    </row>
    <row r="14" spans="2:8" ht="15" customHeight="1">
      <c r="B14" s="10">
        <f t="array" aca="1" ref="B14:H14" ca="1">TageUndWochen+DATE(KalenderJahr,11,1)-WEEKDAY(DATE(KalenderJahr,11,1),(WochenAnfang="Mo")+1)+36</f>
        <v>45992</v>
      </c>
      <c r="C14" s="10">
        <f ca="1"/>
        <v>45993</v>
      </c>
      <c r="D14" s="10">
        <f ca="1"/>
        <v>45994</v>
      </c>
      <c r="E14" s="10">
        <f ca="1"/>
        <v>45995</v>
      </c>
      <c r="F14" s="10">
        <f ca="1"/>
        <v>45996</v>
      </c>
      <c r="G14" s="10">
        <f ca="1"/>
        <v>45997</v>
      </c>
      <c r="H14" s="10">
        <f ca="1"/>
        <v>45998</v>
      </c>
    </row>
    <row r="15" spans="2:8" ht="39.75" customHeight="1">
      <c r="B15" s="8"/>
      <c r="C15" s="8"/>
      <c r="D15" s="8"/>
      <c r="E15" s="8"/>
      <c r="F15" s="8"/>
      <c r="G15" s="8"/>
      <c r="H15" s="8"/>
    </row>
  </sheetData>
  <sheetProtection algorithmName="SHA-512" hashValue="EIXaLdlBKf1QJeW03c1TuKfUCFCWO4IpkF1Fa4Kg0BqgRqZp6N/1R8Lkep/g6q7YSfIj3kjB4EhjTfvNHjkLyA==" saltValue="DRCnb4hvQeoq9g/lb+xgHg==" spinCount="100000" sheet="1" objects="1" scenarios="1"/>
  <conditionalFormatting sqref="B4:G4">
    <cfRule type="expression" dxfId="3" priority="2">
      <formula>DAY(B4)&gt;8</formula>
    </cfRule>
  </conditionalFormatting>
  <conditionalFormatting sqref="B12:H15">
    <cfRule type="expression" dxfId="2" priority="1">
      <formula>AND(DAY(B12)&gt;=1,DAY(B12)&lt;=15)</formula>
    </cfRule>
  </conditionalFormatting>
  <dataValidations count="9">
    <dataValidation allowBlank="1" showInputMessage="1" prompt="Automatisch ermittelter Wochentag" sqref="C3:H3" xr:uid="{00000000-0002-0000-0A00-000000000000}"/>
    <dataValidation allowBlank="1" showInputMessage="1" prompt="Automatisch ermittelter erster Tag der Woche. Um Wochentage zu ändern, wählen Sie in E2 des „JANUAR“-Arbeitsblatts einen neuen ersten Tag der Woche aus" sqref="B3" xr:uid="{00000000-0002-0000-0A00-000001000000}"/>
    <dataValidation allowBlank="1" showInputMessage="1" prompt="Kalenderjahr, automatisch anhand des in Zelle C2 des Januar-Arbeitsblatts festgelegten Jahres ermittelt" sqref="B1" xr:uid="{00000000-0002-0000-0A00-000002000000}"/>
    <dataValidation allowBlank="1" showInputMessage="1" prompt="Die Zeilen 4, 6, 8, 10, 12 und 14 enthalten Datumswerte für den Monat, ggf. auch für den Vormonat und den Folgemonat." sqref="B4" xr:uid="{00000000-0002-0000-0A00-000003000000}"/>
    <dataValidation allowBlank="1" showInputMessage="1" prompt="Geben Sie Tagesnotizen in den Zeilen 5, 7, 9, 11, 13 und 15 in den Spalten von B bis H ein." sqref="B5" xr:uid="{00000000-0002-0000-0A00-000004000000}"/>
    <dataValidation allowBlank="1" showInputMessage="1" prompt="Navigationslink zum Vormonat" sqref="C1" xr:uid="{00000000-0002-0000-0A00-000005000000}"/>
    <dataValidation allowBlank="1" showInputMessage="1" prompt="Navigationslink zum nächsten Monat" sqref="D1" xr:uid="{00000000-0002-0000-0A00-000006000000}"/>
    <dataValidation allowBlank="1" showInputMessage="1" prompt="Planen Sie in diesem Arbeitsblatt den Monat November. Navigationslinks zum vorherigen und nächsten Monat finden Sie in C1 und D1 " sqref="A1" xr:uid="{00000000-0002-0000-0A00-000007000000}"/>
    <dataValidation allowBlank="1" showInputMessage="1" showErrorMessage="1" prompt="Der Monat für dieses Arbeitsblatt befindet sich in dieser Zelle. Der Kalender beginnt in der Zelle unten und enthält die Daten des letzten, des aktuellen und des nächsten Monats" sqref="B2" xr:uid="{00000000-0002-0000-0A00-000008000000}"/>
  </dataValidations>
  <hyperlinks>
    <hyperlink ref="D1" location="DEZEMBER!A1" tooltip="Navigationslink zum nächsten Monat" display="DECEMBER -&gt;" xr:uid="{00000000-0004-0000-0A00-000000000000}"/>
    <hyperlink ref="C1" location="OKTOBER!A1" tooltip="Navigationslink zum Vormonat" display="&lt;- OCTOBER" xr:uid="{00000000-0004-0000-0A00-000001000000}"/>
  </hyperlinks>
  <printOptions horizontalCentered="1"/>
  <pageMargins left="0.09" right="0.5" top="0.75" bottom="0.75" header="0.3" footer="0.3"/>
  <pageSetup paperSize="9" fitToHeight="0" orientation="landscape" horizontalDpi="4294967293" verticalDpi="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4">
    <tabColor theme="9" tint="-0.499984740745262"/>
    <pageSetUpPr fitToPage="1"/>
  </sheetPr>
  <dimension ref="B1:H15"/>
  <sheetViews>
    <sheetView showGridLines="0" tabSelected="1" zoomScaleNormal="100" workbookViewId="0">
      <selection activeCell="D8" sqref="D8"/>
    </sheetView>
  </sheetViews>
  <sheetFormatPr baseColWidth="10" defaultColWidth="8.84375" defaultRowHeight="14.5"/>
  <cols>
    <col min="1" max="1" width="2.765625" customWidth="1"/>
    <col min="2" max="8" width="16.4609375" customWidth="1"/>
  </cols>
  <sheetData>
    <row r="1" spans="2:8" ht="30" customHeight="1">
      <c r="B1" s="6">
        <f ca="1">KalenderJahr</f>
        <v>2025</v>
      </c>
      <c r="C1" s="5" t="s">
        <v>36</v>
      </c>
      <c r="D1" s="5" t="s">
        <v>37</v>
      </c>
      <c r="E1" s="1"/>
      <c r="F1" s="1"/>
      <c r="G1" s="1"/>
      <c r="H1" s="5"/>
    </row>
    <row r="2" spans="2:8" ht="45" customHeight="1">
      <c r="B2" s="9" t="s">
        <v>35</v>
      </c>
      <c r="C2" s="9"/>
      <c r="D2" s="9"/>
      <c r="E2" s="9"/>
      <c r="F2" s="3"/>
    </row>
    <row r="3" spans="2:8" ht="18.75" customHeight="1">
      <c r="B3" s="4" t="str">
        <f>WochenAnfang</f>
        <v>Mo</v>
      </c>
      <c r="C3" s="4" t="str">
        <f t="shared" ref="C3:H3" ca="1" si="0">LEFT(TEXT(C4,"TTT"),2)</f>
        <v>Di</v>
      </c>
      <c r="D3" s="4" t="str">
        <f t="shared" ca="1" si="0"/>
        <v>Mi</v>
      </c>
      <c r="E3" s="4" t="str">
        <f t="shared" ca="1" si="0"/>
        <v>Do</v>
      </c>
      <c r="F3" s="4" t="str">
        <f t="shared" ca="1" si="0"/>
        <v>Fr</v>
      </c>
      <c r="G3" s="4" t="str">
        <f t="shared" ca="1" si="0"/>
        <v>Sa</v>
      </c>
      <c r="H3" s="4" t="str">
        <f t="shared" ca="1" si="0"/>
        <v>So</v>
      </c>
    </row>
    <row r="4" spans="2:8" ht="16.5" customHeight="1">
      <c r="B4" s="10">
        <f t="array" aca="1" ref="B4:H4" ca="1">TageUndWochen+DATE(KalenderJahr,12,1)-WEEKDAY(DATE(KalenderJahr,12,1),(WochenAnfang="Mo")+1)+1</f>
        <v>45992</v>
      </c>
      <c r="C4" s="10">
        <f ca="1"/>
        <v>45993</v>
      </c>
      <c r="D4" s="10">
        <f ca="1"/>
        <v>45994</v>
      </c>
      <c r="E4" s="10">
        <f ca="1"/>
        <v>45995</v>
      </c>
      <c r="F4" s="10">
        <f ca="1"/>
        <v>45996</v>
      </c>
      <c r="G4" s="10">
        <f ca="1"/>
        <v>45997</v>
      </c>
      <c r="H4" s="10">
        <f ca="1"/>
        <v>45998</v>
      </c>
    </row>
    <row r="5" spans="2:8" ht="39.75" customHeight="1">
      <c r="B5" s="8"/>
      <c r="C5" s="8"/>
      <c r="D5" s="8" t="s">
        <v>47</v>
      </c>
      <c r="E5" s="8" t="s">
        <v>57</v>
      </c>
      <c r="F5" s="8"/>
      <c r="G5" s="8"/>
      <c r="H5" s="8"/>
    </row>
    <row r="6" spans="2:8" ht="15" customHeight="1">
      <c r="B6" s="10">
        <f t="array" aca="1" ref="B6:H6" ca="1">TageUndWochen+DATE(KalenderJahr,12,1)-WEEKDAY(DATE(KalenderJahr,12,1),(WochenAnfang="Mo")+1)+8</f>
        <v>45999</v>
      </c>
      <c r="C6" s="10">
        <f ca="1"/>
        <v>46000</v>
      </c>
      <c r="D6" s="10">
        <f ca="1"/>
        <v>46001</v>
      </c>
      <c r="E6" s="10">
        <f ca="1"/>
        <v>46002</v>
      </c>
      <c r="F6" s="10">
        <f ca="1"/>
        <v>46003</v>
      </c>
      <c r="G6" s="10">
        <f ca="1"/>
        <v>46004</v>
      </c>
      <c r="H6" s="10">
        <f ca="1"/>
        <v>46005</v>
      </c>
    </row>
    <row r="7" spans="2:8" ht="39.75" customHeight="1">
      <c r="B7" s="8" t="s">
        <v>53</v>
      </c>
      <c r="C7" s="8" t="s">
        <v>46</v>
      </c>
      <c r="D7" s="8" t="s">
        <v>59</v>
      </c>
      <c r="E7" s="8" t="s">
        <v>55</v>
      </c>
      <c r="F7" s="8"/>
      <c r="G7" s="8"/>
      <c r="H7" s="8"/>
    </row>
    <row r="8" spans="2:8" ht="15" customHeight="1">
      <c r="B8" s="10">
        <f t="array" aca="1" ref="B8:H8" ca="1">TageUndWochen+DATE(KalenderJahr,12,1)-WEEKDAY(DATE(KalenderJahr,12,1),(WochenAnfang="Mo")+1)+15</f>
        <v>46006</v>
      </c>
      <c r="C8" s="10">
        <f ca="1"/>
        <v>46007</v>
      </c>
      <c r="D8" s="10">
        <f ca="1"/>
        <v>46008</v>
      </c>
      <c r="E8" s="10">
        <f ca="1"/>
        <v>46009</v>
      </c>
      <c r="F8" s="10">
        <f ca="1"/>
        <v>46010</v>
      </c>
      <c r="G8" s="10">
        <f ca="1"/>
        <v>46011</v>
      </c>
      <c r="H8" s="10">
        <f ca="1"/>
        <v>46012</v>
      </c>
    </row>
    <row r="9" spans="2:8" ht="39.75" customHeight="1">
      <c r="B9" s="8"/>
      <c r="C9" s="8"/>
      <c r="D9" s="8"/>
      <c r="E9" s="8"/>
      <c r="F9" s="8"/>
      <c r="G9" s="8"/>
      <c r="H9" s="8"/>
    </row>
    <row r="10" spans="2:8" ht="15" customHeight="1">
      <c r="B10" s="10">
        <f t="array" aca="1" ref="B10:H10" ca="1">TageUndWochen+DATE(KalenderJahr,12,1)-WEEKDAY(DATE(KalenderJahr,12,1),(WochenAnfang="Mo")+1)+22</f>
        <v>46013</v>
      </c>
      <c r="C10" s="10">
        <f ca="1"/>
        <v>46014</v>
      </c>
      <c r="D10" s="10">
        <f ca="1"/>
        <v>46015</v>
      </c>
      <c r="E10" s="10">
        <f ca="1"/>
        <v>46016</v>
      </c>
      <c r="F10" s="10">
        <f ca="1"/>
        <v>46017</v>
      </c>
      <c r="G10" s="10">
        <f ca="1"/>
        <v>46018</v>
      </c>
      <c r="H10" s="10">
        <f ca="1"/>
        <v>46019</v>
      </c>
    </row>
    <row r="11" spans="2:8" ht="40.5" customHeight="1">
      <c r="B11" s="8"/>
      <c r="C11" s="8"/>
      <c r="D11" s="8"/>
      <c r="E11" s="8"/>
      <c r="F11" s="8"/>
      <c r="G11" s="8"/>
      <c r="H11" s="8"/>
    </row>
    <row r="12" spans="2:8" ht="15" customHeight="1">
      <c r="B12" s="10">
        <f t="array" aca="1" ref="B12:H12" ca="1">TageUndWochen+DATE(KalenderJahr,12,1)-WEEKDAY(DATE(KalenderJahr,12,1),(WochenAnfang="Mo")+1)+29</f>
        <v>46020</v>
      </c>
      <c r="C12" s="10">
        <f ca="1"/>
        <v>46021</v>
      </c>
      <c r="D12" s="10">
        <f ca="1"/>
        <v>46022</v>
      </c>
      <c r="E12" s="10">
        <f ca="1"/>
        <v>46023</v>
      </c>
      <c r="F12" s="10">
        <f ca="1"/>
        <v>46024</v>
      </c>
      <c r="G12" s="10">
        <f ca="1"/>
        <v>46025</v>
      </c>
      <c r="H12" s="10">
        <f ca="1"/>
        <v>46026</v>
      </c>
    </row>
    <row r="13" spans="2:8" ht="39.75" customHeight="1">
      <c r="B13" s="8"/>
      <c r="C13" s="8"/>
      <c r="D13" s="8"/>
      <c r="E13" s="8"/>
      <c r="F13" s="8"/>
      <c r="G13" s="8"/>
      <c r="H13" s="8"/>
    </row>
    <row r="14" spans="2:8" ht="15" customHeight="1">
      <c r="B14" s="10">
        <f t="array" aca="1" ref="B14:H14" ca="1">TageUndWochen+DATE(KalenderJahr,12,1)-WEEKDAY(DATE(KalenderJahr,12,1),(WochenAnfang="Mo")+1)+36</f>
        <v>46027</v>
      </c>
      <c r="C14" s="10">
        <f ca="1"/>
        <v>46028</v>
      </c>
      <c r="D14" s="10">
        <f ca="1"/>
        <v>46029</v>
      </c>
      <c r="E14" s="10">
        <f ca="1"/>
        <v>46030</v>
      </c>
      <c r="F14" s="10">
        <f ca="1"/>
        <v>46031</v>
      </c>
      <c r="G14" s="10">
        <f ca="1"/>
        <v>46032</v>
      </c>
      <c r="H14" s="10">
        <f ca="1"/>
        <v>46033</v>
      </c>
    </row>
    <row r="15" spans="2:8" ht="39.75" customHeight="1">
      <c r="B15" s="8"/>
      <c r="C15" s="8"/>
      <c r="D15" s="8"/>
      <c r="E15" s="8"/>
      <c r="F15" s="8"/>
      <c r="G15" s="8"/>
      <c r="H15" s="8"/>
    </row>
  </sheetData>
  <sheetProtection algorithmName="SHA-512" hashValue="wpgrWM2iNWHXnWOuZE0CQyGvo4W2ycZIjey/5HTGCkpJSlGU9nDU4ysUE95t7/tN7+018J6/bA13u1FNVgCMkg==" saltValue="lkyiklD50GFyOxJQ/BSnbA==" spinCount="100000" sheet="1" objects="1" scenarios="1"/>
  <conditionalFormatting sqref="B4:G4">
    <cfRule type="expression" dxfId="1" priority="2">
      <formula>DAY(B4)&gt;8</formula>
    </cfRule>
  </conditionalFormatting>
  <conditionalFormatting sqref="B12:H15">
    <cfRule type="expression" dxfId="0" priority="1">
      <formula>AND(DAY(B12)&gt;=1,DAY(B12)&lt;=15)</formula>
    </cfRule>
  </conditionalFormatting>
  <dataValidations count="9">
    <dataValidation allowBlank="1" showInputMessage="1" prompt="Automatisch ermittelter Wochentag" sqref="C3:H3" xr:uid="{00000000-0002-0000-0B00-000000000000}"/>
    <dataValidation allowBlank="1" showInputMessage="1" prompt="Automatisch ermittelter erster Tag der Woche. Um Wochentage zu ändern, wählen Sie in E2 des „JANUAR“-Arbeitsblatts einen neuen ersten Tag der Woche aus" sqref="B3" xr:uid="{00000000-0002-0000-0B00-000001000000}"/>
    <dataValidation allowBlank="1" showInputMessage="1" prompt="Kalenderjahr, automatisch anhand des in Zelle C2 des Januar-Arbeitsblatts festgelegten Jahres ermittelt" sqref="B1" xr:uid="{00000000-0002-0000-0B00-000002000000}"/>
    <dataValidation allowBlank="1" showInputMessage="1" prompt="Die Zeilen 4, 6, 8, 10, 12 und 14 enthalten Datumswerte für den Monat, ggf. auch für den Vormonat und den Folgemonat." sqref="B4" xr:uid="{00000000-0002-0000-0B00-000003000000}"/>
    <dataValidation allowBlank="1" showInputMessage="1" prompt="Geben Sie Tagesnotizen in den Zeilen 5, 7, 9, 11, 13 und 15 in den Spalten von B bis H ein." sqref="B5" xr:uid="{00000000-0002-0000-0B00-000004000000}"/>
    <dataValidation allowBlank="1" showInputMessage="1" prompt="Navigationslink zum Vormonat" sqref="C1" xr:uid="{00000000-0002-0000-0B00-000005000000}"/>
    <dataValidation allowBlank="1" showInputMessage="1" prompt="Navigationslink zurück zum Januar-Arbeitsblatt" sqref="D1" xr:uid="{00000000-0002-0000-0B00-000006000000}"/>
    <dataValidation allowBlank="1" showInputMessage="1" prompt="Planen Sie in diesem Arbeitsblatt den Monat Dezember. Navigationslinks zum vorherigen und nächsten Monat finden Sie in C1 und D1 " sqref="A1" xr:uid="{00000000-0002-0000-0B00-000007000000}"/>
    <dataValidation allowBlank="1" showInputMessage="1" showErrorMessage="1" prompt="Der Monat für dieses Arbeitsblatt befindet sich in dieser Zelle. Der Kalender beginnt in der Zelle unten und enthält die Daten des letzten, des aktuellen und des nächsten Monats" sqref="B2" xr:uid="{00000000-0002-0000-0B00-000008000000}"/>
  </dataValidations>
  <hyperlinks>
    <hyperlink ref="C1" location="NOVEMBER!A1" tooltip="Navigationslink zum Vormonat" display="&lt;- NOVEMBER" xr:uid="{00000000-0004-0000-0B00-000000000000}"/>
    <hyperlink ref="D1" location="JANUAR!A1" tooltip="Navigationslink zurück zum Januar" display="JANUARY -&gt;" xr:uid="{00000000-0004-0000-0B00-000001000000}"/>
  </hyperlinks>
  <printOptions horizontalCentered="1"/>
  <pageMargins left="0.09" right="0.5" top="0.75" bottom="0.75" header="0.3" footer="0.3"/>
  <pageSetup paperSize="9" fitToHeight="0" orientation="landscape" horizontalDpi="4294967293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tabColor theme="0" tint="-4.9989318521683403E-2"/>
    <pageSetUpPr fitToPage="1"/>
  </sheetPr>
  <dimension ref="B1:H15"/>
  <sheetViews>
    <sheetView showGridLines="0" zoomScaleNormal="100" workbookViewId="0">
      <selection activeCell="C7" sqref="C7"/>
    </sheetView>
  </sheetViews>
  <sheetFormatPr baseColWidth="10" defaultColWidth="8.84375" defaultRowHeight="14.5"/>
  <cols>
    <col min="1" max="1" width="2.765625" customWidth="1"/>
    <col min="2" max="8" width="16.4609375" customWidth="1"/>
  </cols>
  <sheetData>
    <row r="1" spans="2:8" ht="30" customHeight="1">
      <c r="B1" s="6">
        <f ca="1">KalenderJahr</f>
        <v>2025</v>
      </c>
      <c r="C1" s="5" t="s">
        <v>6</v>
      </c>
      <c r="D1" s="5" t="s">
        <v>7</v>
      </c>
      <c r="E1" s="1"/>
    </row>
    <row r="2" spans="2:8" ht="45" customHeight="1">
      <c r="B2" s="9" t="s">
        <v>5</v>
      </c>
      <c r="C2" s="9"/>
      <c r="D2" s="9"/>
      <c r="E2" s="9"/>
      <c r="F2" s="3"/>
    </row>
    <row r="3" spans="2:8" ht="18.75" customHeight="1">
      <c r="B3" s="4" t="str">
        <f>WochenAnfang</f>
        <v>Mo</v>
      </c>
      <c r="C3" s="4" t="str">
        <f t="shared" ref="C3:H3" ca="1" si="0">LEFT(TEXT(C4,"TTT"),2)</f>
        <v>Di</v>
      </c>
      <c r="D3" s="4" t="str">
        <f t="shared" ca="1" si="0"/>
        <v>Mi</v>
      </c>
      <c r="E3" s="4" t="str">
        <f t="shared" ca="1" si="0"/>
        <v>Do</v>
      </c>
      <c r="F3" s="4" t="str">
        <f t="shared" ca="1" si="0"/>
        <v>Fr</v>
      </c>
      <c r="G3" s="4" t="str">
        <f t="shared" ca="1" si="0"/>
        <v>Sa</v>
      </c>
      <c r="H3" s="4" t="str">
        <f t="shared" ca="1" si="0"/>
        <v>So</v>
      </c>
    </row>
    <row r="4" spans="2:8" ht="16.5" customHeight="1">
      <c r="B4" s="10">
        <f t="array" aca="1" ref="B4:H4" ca="1">TageUndWochen+DATE(KalenderJahr,2,1)-WEEKDAY(DATE(KalenderJahr,2,1),(WochenAnfang="Mo")+1)+1</f>
        <v>45684</v>
      </c>
      <c r="C4" s="10">
        <f ca="1"/>
        <v>45685</v>
      </c>
      <c r="D4" s="10">
        <f ca="1"/>
        <v>45686</v>
      </c>
      <c r="E4" s="10">
        <f ca="1"/>
        <v>45687</v>
      </c>
      <c r="F4" s="10">
        <f ca="1"/>
        <v>45688</v>
      </c>
      <c r="G4" s="10">
        <f ca="1"/>
        <v>45689</v>
      </c>
      <c r="H4" s="10">
        <f ca="1"/>
        <v>45690</v>
      </c>
    </row>
    <row r="5" spans="2:8" ht="39.75" customHeight="1">
      <c r="B5" s="8"/>
      <c r="C5" s="8"/>
      <c r="D5" s="8"/>
      <c r="E5" s="8"/>
      <c r="F5" s="8"/>
      <c r="G5" s="8"/>
      <c r="H5" s="8"/>
    </row>
    <row r="6" spans="2:8" ht="15" customHeight="1">
      <c r="B6" s="10">
        <f t="array" aca="1" ref="B6:H6" ca="1">TageUndWochen+DATE(KalenderJahr,2,1)-WEEKDAY(DATE(KalenderJahr,2,1),(WochenAnfang="Mo")+1)+8</f>
        <v>45691</v>
      </c>
      <c r="C6" s="10">
        <f ca="1"/>
        <v>45692</v>
      </c>
      <c r="D6" s="10">
        <f ca="1"/>
        <v>45693</v>
      </c>
      <c r="E6" s="10">
        <f ca="1"/>
        <v>45694</v>
      </c>
      <c r="F6" s="10">
        <f ca="1"/>
        <v>45695</v>
      </c>
      <c r="G6" s="10">
        <f ca="1"/>
        <v>45696</v>
      </c>
      <c r="H6" s="10">
        <f ca="1"/>
        <v>45697</v>
      </c>
    </row>
    <row r="7" spans="2:8" ht="39.75" customHeight="1">
      <c r="B7" s="8" t="s">
        <v>41</v>
      </c>
      <c r="C7" s="8"/>
      <c r="D7" s="8" t="s">
        <v>39</v>
      </c>
      <c r="E7" s="8"/>
      <c r="F7" s="8"/>
      <c r="G7" s="8"/>
      <c r="H7" s="8"/>
    </row>
    <row r="8" spans="2:8" ht="15" customHeight="1">
      <c r="B8" s="10">
        <f t="array" aca="1" ref="B8:H8" ca="1">TageUndWochen+DATE(KalenderJahr,2,1)-WEEKDAY(DATE(KalenderJahr,2,1),(WochenAnfang="Mo")+1)+15</f>
        <v>45698</v>
      </c>
      <c r="C8" s="10">
        <f ca="1"/>
        <v>45699</v>
      </c>
      <c r="D8" s="10">
        <f ca="1"/>
        <v>45700</v>
      </c>
      <c r="E8" s="10">
        <f ca="1"/>
        <v>45701</v>
      </c>
      <c r="F8" s="10">
        <f ca="1"/>
        <v>45702</v>
      </c>
      <c r="G8" s="10">
        <f ca="1"/>
        <v>45703</v>
      </c>
      <c r="H8" s="10">
        <f ca="1"/>
        <v>45704</v>
      </c>
    </row>
    <row r="9" spans="2:8" ht="39.75" customHeight="1">
      <c r="B9" s="8"/>
      <c r="C9" s="8"/>
      <c r="D9" s="8"/>
      <c r="E9" s="8"/>
      <c r="F9" s="8"/>
      <c r="G9" s="8"/>
      <c r="H9" s="8"/>
    </row>
    <row r="10" spans="2:8" ht="15" customHeight="1">
      <c r="B10" s="10">
        <f t="array" aca="1" ref="B10:H10" ca="1">TageUndWochen+DATE(KalenderJahr,2,1)-WEEKDAY(DATE(KalenderJahr,2,1),(WochenAnfang="Mo")+1)+22</f>
        <v>45705</v>
      </c>
      <c r="C10" s="10">
        <f ca="1"/>
        <v>45706</v>
      </c>
      <c r="D10" s="10">
        <f ca="1"/>
        <v>45707</v>
      </c>
      <c r="E10" s="10">
        <f ca="1"/>
        <v>45708</v>
      </c>
      <c r="F10" s="10">
        <f ca="1"/>
        <v>45709</v>
      </c>
      <c r="G10" s="10">
        <f ca="1"/>
        <v>45710</v>
      </c>
      <c r="H10" s="10">
        <f ca="1"/>
        <v>45711</v>
      </c>
    </row>
    <row r="11" spans="2:8" ht="40.5" customHeight="1">
      <c r="B11" s="8"/>
      <c r="C11" s="8" t="s">
        <v>40</v>
      </c>
      <c r="D11" s="8"/>
      <c r="E11" s="8"/>
      <c r="F11" s="8"/>
      <c r="G11" s="8"/>
      <c r="H11" s="8"/>
    </row>
    <row r="12" spans="2:8" ht="15" customHeight="1">
      <c r="B12" s="10">
        <f t="array" aca="1" ref="B12:H12" ca="1">TageUndWochen+DATE(KalenderJahr,2,1)-WEEKDAY(DATE(KalenderJahr,2,1),(WochenAnfang="Mo")+1)+29</f>
        <v>45712</v>
      </c>
      <c r="C12" s="10">
        <f ca="1"/>
        <v>45713</v>
      </c>
      <c r="D12" s="10">
        <f ca="1"/>
        <v>45714</v>
      </c>
      <c r="E12" s="10">
        <f ca="1"/>
        <v>45715</v>
      </c>
      <c r="F12" s="10">
        <f ca="1"/>
        <v>45716</v>
      </c>
      <c r="G12" s="10">
        <f ca="1"/>
        <v>45717</v>
      </c>
      <c r="H12" s="10">
        <f ca="1"/>
        <v>45718</v>
      </c>
    </row>
    <row r="13" spans="2:8" ht="39.75" customHeight="1">
      <c r="B13" s="8"/>
      <c r="C13" s="8" t="s">
        <v>43</v>
      </c>
      <c r="D13" s="8"/>
      <c r="E13" s="8"/>
      <c r="F13" s="8"/>
      <c r="G13" s="8"/>
      <c r="H13" s="8"/>
    </row>
    <row r="14" spans="2:8" ht="15" customHeight="1">
      <c r="B14" s="10">
        <f t="array" aca="1" ref="B14:H14" ca="1">TageUndWochen+DATE(KalenderJahr,2,1)-WEEKDAY(DATE(KalenderJahr,2,1),(WochenAnfang="Mo")+1)+36</f>
        <v>45719</v>
      </c>
      <c r="C14" s="10">
        <f ca="1"/>
        <v>45720</v>
      </c>
      <c r="D14" s="10">
        <f ca="1"/>
        <v>45721</v>
      </c>
      <c r="E14" s="10">
        <f ca="1"/>
        <v>45722</v>
      </c>
      <c r="F14" s="10">
        <f ca="1"/>
        <v>45723</v>
      </c>
      <c r="G14" s="10">
        <f ca="1"/>
        <v>45724</v>
      </c>
      <c r="H14" s="10">
        <f ca="1"/>
        <v>45725</v>
      </c>
    </row>
    <row r="15" spans="2:8" ht="39.75" customHeight="1">
      <c r="B15" s="8"/>
      <c r="C15" s="8"/>
      <c r="D15" s="8"/>
      <c r="E15" s="8"/>
      <c r="F15" s="8"/>
      <c r="G15" s="8"/>
      <c r="H15" s="8"/>
    </row>
  </sheetData>
  <sheetProtection algorithmName="SHA-512" hashValue="Qkcs6EbH5hD4UNlif3D9xpgiwwGTcFFafe/NShnQuQj4o5RqbP9oyKmlWnVquntGxjWMJz8qjjG254LqHNeW+w==" saltValue="/wRxhO6ZD1NCnVvRQG/8XQ==" spinCount="100000" sheet="1" objects="1" scenarios="1"/>
  <conditionalFormatting sqref="B4:G4">
    <cfRule type="expression" dxfId="21" priority="2">
      <formula>DAY(B4)&gt;8</formula>
    </cfRule>
  </conditionalFormatting>
  <conditionalFormatting sqref="B12:H15">
    <cfRule type="expression" dxfId="20" priority="1">
      <formula>AND(DAY(B12)&gt;=1,DAY(B12)&lt;=15)</formula>
    </cfRule>
  </conditionalFormatting>
  <dataValidations count="9">
    <dataValidation allowBlank="1" showInputMessage="1" prompt="Automatisch ermittelter Wochentag" sqref="C3:H3" xr:uid="{00000000-0002-0000-0100-000000000000}"/>
    <dataValidation allowBlank="1" showInputMessage="1" prompt="Automatisch ermittelter erster Tag der Woche. Um Wochentage zu ändern, wählen Sie in E2 des „JANUAR“-Arbeitsblatts einen neuen ersten Tag der Woche aus" sqref="B3" xr:uid="{00000000-0002-0000-0100-000001000000}"/>
    <dataValidation allowBlank="1" showInputMessage="1" prompt="Kalenderjahr, automatisch anhand des in Zelle C2 des Januar-Arbeitsblatts festgelegten Jahres ermittelt" sqref="B1" xr:uid="{00000000-0002-0000-0100-000002000000}"/>
    <dataValidation allowBlank="1" showInputMessage="1" prompt="Die Zeilen 4, 6, 8, 10, 12 und 14 enthalten Datumswerte für den Monat, ggf. auch für den Vormonat und den Folgemonat." sqref="B4" xr:uid="{00000000-0002-0000-0100-000003000000}"/>
    <dataValidation allowBlank="1" showInputMessage="1" prompt="Geben Sie Tagesnotizen in den Zeilen 5, 7, 9, 11, 13 und 15 in den Spalten von B bis H ein." sqref="B5" xr:uid="{00000000-0002-0000-0100-000004000000}"/>
    <dataValidation allowBlank="1" showInputMessage="1" prompt="Navigationslink zum Vormonat" sqref="C1" xr:uid="{00000000-0002-0000-0100-000005000000}"/>
    <dataValidation allowBlank="1" showInputMessage="1" prompt="Navigationslink zum nächsten Monat" sqref="D1" xr:uid="{00000000-0002-0000-0100-000006000000}"/>
    <dataValidation allowBlank="1" showInputMessage="1" showErrorMessage="1" prompt="Planen Sie in diesem Arbeitsblatt den Monat Februar. Navigationslinks zum vorherigen und nächsten Monat finden Sie in C1 und D1 " sqref="A1" xr:uid="{00000000-0002-0000-0100-000007000000}"/>
    <dataValidation allowBlank="1" showInputMessage="1" showErrorMessage="1" prompt="Der Monat für dieses Arbeitsblatt befindet sich in dieser Zelle. Der Kalender beginnt in der Zelle unten und enthält die Daten des letzten, des aktuellen und des nächsten Monats" sqref="B2" xr:uid="{00000000-0002-0000-0100-000008000000}"/>
  </dataValidations>
  <hyperlinks>
    <hyperlink ref="D1" location="MÄRZ!A1" tooltip="Navigationslink zum nächsten Monat" display="MARCH" xr:uid="{00000000-0004-0000-0100-000000000000}"/>
    <hyperlink ref="C1" location="JANUAR!A1" tooltip="Navigationslink zum Vormonat" display="JANUARY" xr:uid="{00000000-0004-0000-0100-000001000000}"/>
  </hyperlinks>
  <printOptions horizontalCentered="1"/>
  <pageMargins left="0.09" right="0.5" top="0.75" bottom="0.75" header="0.3" footer="0.3"/>
  <pageSetup paperSize="9" fitToHeight="0" orientation="landscape" horizontalDpi="4294967293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>
    <tabColor theme="0" tint="-0.14999847407452621"/>
    <pageSetUpPr fitToPage="1"/>
  </sheetPr>
  <dimension ref="B1:H15"/>
  <sheetViews>
    <sheetView showGridLines="0" topLeftCell="A3" zoomScaleNormal="100" workbookViewId="0">
      <selection activeCell="E13" sqref="E13"/>
    </sheetView>
  </sheetViews>
  <sheetFormatPr baseColWidth="10" defaultColWidth="8.84375" defaultRowHeight="14.5"/>
  <cols>
    <col min="1" max="1" width="2.765625" customWidth="1"/>
    <col min="2" max="8" width="16.4609375" customWidth="1"/>
  </cols>
  <sheetData>
    <row r="1" spans="2:8" ht="30" customHeight="1">
      <c r="B1" s="6">
        <f ca="1">KalenderJahr</f>
        <v>2025</v>
      </c>
      <c r="C1" s="5" t="s">
        <v>9</v>
      </c>
      <c r="D1" s="5" t="s">
        <v>10</v>
      </c>
      <c r="E1" s="1"/>
      <c r="F1" s="1"/>
      <c r="G1" s="1"/>
      <c r="H1" s="5"/>
    </row>
    <row r="2" spans="2:8" ht="45" customHeight="1">
      <c r="B2" s="9" t="s">
        <v>8</v>
      </c>
      <c r="C2" s="9"/>
      <c r="D2" s="9"/>
      <c r="E2" s="9"/>
      <c r="F2" s="3"/>
    </row>
    <row r="3" spans="2:8" ht="18.75" customHeight="1">
      <c r="B3" s="4" t="str">
        <f>WochenAnfang</f>
        <v>Mo</v>
      </c>
      <c r="C3" s="4" t="str">
        <f t="shared" ref="C3:H3" ca="1" si="0">LEFT(TEXT(C4,"TTT"),2)</f>
        <v>Di</v>
      </c>
      <c r="D3" s="4" t="str">
        <f t="shared" ca="1" si="0"/>
        <v>Mi</v>
      </c>
      <c r="E3" s="4" t="str">
        <f t="shared" ca="1" si="0"/>
        <v>Do</v>
      </c>
      <c r="F3" s="4" t="str">
        <f t="shared" ca="1" si="0"/>
        <v>Fr</v>
      </c>
      <c r="G3" s="4" t="str">
        <f t="shared" ca="1" si="0"/>
        <v>Sa</v>
      </c>
      <c r="H3" s="4" t="str">
        <f t="shared" ca="1" si="0"/>
        <v>So</v>
      </c>
    </row>
    <row r="4" spans="2:8" ht="16.5" customHeight="1">
      <c r="B4" s="10">
        <f t="array" aca="1" ref="B4:H4" ca="1">TageUndWochen+DATE(KalenderJahr,3,1)-WEEKDAY(DATE(KalenderJahr,3,1),(WochenAnfang="Mo")+1)+1</f>
        <v>45712</v>
      </c>
      <c r="C4" s="10">
        <f ca="1"/>
        <v>45713</v>
      </c>
      <c r="D4" s="10">
        <f ca="1"/>
        <v>45714</v>
      </c>
      <c r="E4" s="10">
        <f ca="1"/>
        <v>45715</v>
      </c>
      <c r="F4" s="10">
        <f ca="1"/>
        <v>45716</v>
      </c>
      <c r="G4" s="10">
        <f ca="1"/>
        <v>45717</v>
      </c>
      <c r="H4" s="10">
        <f ca="1"/>
        <v>45718</v>
      </c>
    </row>
    <row r="5" spans="2:8" ht="39.75" customHeight="1">
      <c r="B5" s="8"/>
      <c r="C5" s="8"/>
      <c r="D5" s="8"/>
      <c r="E5" s="8"/>
      <c r="F5" s="8"/>
      <c r="G5" s="8"/>
      <c r="H5" s="8"/>
    </row>
    <row r="6" spans="2:8" ht="15" customHeight="1">
      <c r="B6" s="10">
        <f t="array" aca="1" ref="B6:H6" ca="1">TageUndWochen+DATE(KalenderJahr,3,1)-WEEKDAY(DATE(KalenderJahr,3,1),(WochenAnfang="Mo")+1)+8</f>
        <v>45719</v>
      </c>
      <c r="C6" s="10">
        <f ca="1"/>
        <v>45720</v>
      </c>
      <c r="D6" s="10">
        <f ca="1"/>
        <v>45721</v>
      </c>
      <c r="E6" s="10">
        <f ca="1"/>
        <v>45722</v>
      </c>
      <c r="F6" s="10">
        <f ca="1"/>
        <v>45723</v>
      </c>
      <c r="G6" s="10">
        <f ca="1"/>
        <v>45724</v>
      </c>
      <c r="H6" s="10">
        <f ca="1"/>
        <v>45725</v>
      </c>
    </row>
    <row r="7" spans="2:8" ht="39.75" customHeight="1">
      <c r="B7" s="8"/>
      <c r="C7" s="8"/>
      <c r="D7" s="8" t="s">
        <v>39</v>
      </c>
      <c r="E7" s="8"/>
      <c r="F7" s="8"/>
      <c r="G7" s="8"/>
      <c r="H7" s="8"/>
    </row>
    <row r="8" spans="2:8" ht="15" customHeight="1">
      <c r="B8" s="10">
        <f t="array" aca="1" ref="B8:H8" ca="1">TageUndWochen+DATE(KalenderJahr,3,1)-WEEKDAY(DATE(KalenderJahr,3,1),(WochenAnfang="Mo")+1)+15</f>
        <v>45726</v>
      </c>
      <c r="C8" s="10">
        <f ca="1"/>
        <v>45727</v>
      </c>
      <c r="D8" s="10">
        <f ca="1"/>
        <v>45728</v>
      </c>
      <c r="E8" s="10">
        <f ca="1"/>
        <v>45729</v>
      </c>
      <c r="F8" s="10">
        <f ca="1"/>
        <v>45730</v>
      </c>
      <c r="G8" s="10">
        <f ca="1"/>
        <v>45731</v>
      </c>
      <c r="H8" s="10">
        <f ca="1"/>
        <v>45732</v>
      </c>
    </row>
    <row r="9" spans="2:8" ht="39.75" customHeight="1">
      <c r="B9" s="8" t="s">
        <v>53</v>
      </c>
      <c r="C9" s="8" t="s">
        <v>46</v>
      </c>
      <c r="D9" s="8"/>
      <c r="E9" s="8" t="s">
        <v>44</v>
      </c>
      <c r="F9" s="8"/>
      <c r="G9" s="8"/>
      <c r="H9" s="8"/>
    </row>
    <row r="10" spans="2:8" ht="15" customHeight="1">
      <c r="B10" s="10">
        <f t="array" aca="1" ref="B10:H10" ca="1">TageUndWochen+DATE(KalenderJahr,3,1)-WEEKDAY(DATE(KalenderJahr,3,1),(WochenAnfang="Mo")+1)+22</f>
        <v>45733</v>
      </c>
      <c r="C10" s="10">
        <f ca="1"/>
        <v>45734</v>
      </c>
      <c r="D10" s="10">
        <f ca="1"/>
        <v>45735</v>
      </c>
      <c r="E10" s="10">
        <f ca="1"/>
        <v>45736</v>
      </c>
      <c r="F10" s="10">
        <f ca="1"/>
        <v>45737</v>
      </c>
      <c r="G10" s="10">
        <f ca="1"/>
        <v>45738</v>
      </c>
      <c r="H10" s="10">
        <f ca="1"/>
        <v>45739</v>
      </c>
    </row>
    <row r="11" spans="2:8" ht="40.5" customHeight="1">
      <c r="B11" s="8" t="s">
        <v>48</v>
      </c>
      <c r="C11" s="8" t="s">
        <v>48</v>
      </c>
      <c r="D11" s="8"/>
      <c r="E11" s="8"/>
      <c r="F11" s="8"/>
      <c r="G11" s="8"/>
      <c r="H11" s="8"/>
    </row>
    <row r="12" spans="2:8" ht="15" customHeight="1">
      <c r="B12" s="10">
        <f t="array" aca="1" ref="B12:H12" ca="1">TageUndWochen+DATE(KalenderJahr,3,1)-WEEKDAY(DATE(KalenderJahr,3,1),(WochenAnfang="Mo")+1)+29</f>
        <v>45740</v>
      </c>
      <c r="C12" s="10">
        <f ca="1"/>
        <v>45741</v>
      </c>
      <c r="D12" s="10">
        <f ca="1"/>
        <v>45742</v>
      </c>
      <c r="E12" s="10">
        <f ca="1"/>
        <v>45743</v>
      </c>
      <c r="F12" s="10">
        <f ca="1"/>
        <v>45744</v>
      </c>
      <c r="G12" s="10">
        <f ca="1"/>
        <v>45745</v>
      </c>
      <c r="H12" s="10">
        <f ca="1"/>
        <v>45746</v>
      </c>
    </row>
    <row r="13" spans="2:8" ht="39.75" customHeight="1">
      <c r="B13" s="8"/>
      <c r="C13" s="8"/>
      <c r="D13" s="8"/>
      <c r="E13" s="8" t="s">
        <v>55</v>
      </c>
      <c r="F13" s="8"/>
      <c r="G13" s="8"/>
      <c r="H13" s="8"/>
    </row>
    <row r="14" spans="2:8" ht="15" customHeight="1">
      <c r="B14" s="10">
        <f t="array" aca="1" ref="B14:H14" ca="1">TageUndWochen+DATE(KalenderJahr,3,1)-WEEKDAY(DATE(KalenderJahr,3,1),(WochenAnfang="Mo")+1)+36</f>
        <v>45747</v>
      </c>
      <c r="C14" s="10">
        <f ca="1"/>
        <v>45748</v>
      </c>
      <c r="D14" s="10">
        <f ca="1"/>
        <v>45749</v>
      </c>
      <c r="E14" s="10">
        <f ca="1"/>
        <v>45750</v>
      </c>
      <c r="F14" s="10">
        <f ca="1"/>
        <v>45751</v>
      </c>
      <c r="G14" s="10">
        <f ca="1"/>
        <v>45752</v>
      </c>
      <c r="H14" s="10">
        <f ca="1"/>
        <v>45753</v>
      </c>
    </row>
    <row r="15" spans="2:8" ht="39.75" customHeight="1">
      <c r="B15" s="8"/>
      <c r="C15" s="8"/>
      <c r="D15" s="8"/>
      <c r="E15" s="8"/>
      <c r="F15" s="8"/>
      <c r="G15" s="8"/>
      <c r="H15" s="8"/>
    </row>
  </sheetData>
  <sheetProtection algorithmName="SHA-512" hashValue="uemWhKSVwk274BxML2+dVZs++URZqq6MlrkyhHy1M+XP2WPeMdpS7ENuCMtGjDWY8GM/7wYEqBBXQpznBNJlLA==" saltValue="m65hZevCN8oIIANyO6y2OA==" spinCount="100000" sheet="1" objects="1" scenarios="1"/>
  <conditionalFormatting sqref="B4:G4">
    <cfRule type="expression" dxfId="19" priority="2">
      <formula>DAY(B4)&gt;8</formula>
    </cfRule>
  </conditionalFormatting>
  <conditionalFormatting sqref="B12:H15">
    <cfRule type="expression" dxfId="18" priority="1">
      <formula>AND(DAY(B12)&gt;=1,DAY(B12)&lt;=15)</formula>
    </cfRule>
  </conditionalFormatting>
  <dataValidations count="9">
    <dataValidation allowBlank="1" showInputMessage="1" prompt="Automatisch ermittelter Wochentag" sqref="C3:H3" xr:uid="{00000000-0002-0000-0200-000000000000}"/>
    <dataValidation allowBlank="1" showInputMessage="1" prompt="Automatisch ermittelter erster Tag der Woche. Um Wochentage zu ändern, wählen Sie in E2 des „JANUAR“-Arbeitsblatts einen neuen ersten Tag der Woche aus" sqref="B3" xr:uid="{00000000-0002-0000-0200-000001000000}"/>
    <dataValidation allowBlank="1" showInputMessage="1" prompt="Kalenderjahr, automatisch anhand des in Zelle C2 des Januar-Arbeitsblatts festgelegten Jahres ermittelt" sqref="B1" xr:uid="{00000000-0002-0000-0200-000002000000}"/>
    <dataValidation allowBlank="1" showInputMessage="1" prompt="Die Zeilen 4, 6, 8, 10, 12 und 14 enthalten Datumswerte für den Monat, ggf. auch für den Vormonat und den Folgemonat." sqref="B4" xr:uid="{00000000-0002-0000-0200-000003000000}"/>
    <dataValidation allowBlank="1" showInputMessage="1" prompt="Geben Sie Tagesnotizen in den Zeilen 5, 7, 9, 11, 13 und 15 in den Spalten von B bis H ein." sqref="B5" xr:uid="{00000000-0002-0000-0200-000004000000}"/>
    <dataValidation allowBlank="1" showInputMessage="1" prompt="Navigationslink zum nächsten Monat" sqref="D1" xr:uid="{00000000-0002-0000-0200-000005000000}"/>
    <dataValidation allowBlank="1" showInputMessage="1" prompt="Navigationslink zum Vormonat" sqref="C1" xr:uid="{00000000-0002-0000-0200-000006000000}"/>
    <dataValidation allowBlank="1" showInputMessage="1" showErrorMessage="1" prompt="Planen Sie in diesem Arbeitsblatt den Monat März. Navigationslinks zum vorherigen und nächsten Monat finden Sie in C1 und D1 " sqref="A1" xr:uid="{00000000-0002-0000-0200-000007000000}"/>
    <dataValidation allowBlank="1" showInputMessage="1" showErrorMessage="1" prompt="Der Monat für dieses Arbeitsblatt befindet sich in dieser Zelle. Der Kalender beginnt in der Zelle unten und enthält die Daten des letzten, des aktuellen und des nächsten Monats" sqref="B2" xr:uid="{00000000-0002-0000-0200-000008000000}"/>
  </dataValidations>
  <hyperlinks>
    <hyperlink ref="D1" location="APRIL!A1" tooltip="Navigationslink zum nächsten Monat" display="APRIL -&gt;" xr:uid="{00000000-0004-0000-0200-000000000000}"/>
    <hyperlink ref="C1" location="FEBRUAR!A1" tooltip="Navigationslink zum Vormonat" display="&lt;- FEBRUARY" xr:uid="{00000000-0004-0000-0200-000001000000}"/>
  </hyperlinks>
  <printOptions horizontalCentered="1"/>
  <pageMargins left="0.09" right="0.5" top="0.75" bottom="0.75" header="0.3" footer="0.3"/>
  <pageSetup paperSize="9" fitToHeight="0" orientation="landscape" horizontalDpi="4294967293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tabColor theme="0" tint="-0.249977111117893"/>
    <pageSetUpPr fitToPage="1"/>
  </sheetPr>
  <dimension ref="B1:H15"/>
  <sheetViews>
    <sheetView showGridLines="0" zoomScaleNormal="100" workbookViewId="0">
      <selection activeCell="E5" sqref="E5"/>
    </sheetView>
  </sheetViews>
  <sheetFormatPr baseColWidth="10" defaultColWidth="8.84375" defaultRowHeight="14.5"/>
  <cols>
    <col min="1" max="1" width="2.765625" customWidth="1"/>
    <col min="2" max="8" width="16.4609375" customWidth="1"/>
  </cols>
  <sheetData>
    <row r="1" spans="2:8" ht="30" customHeight="1">
      <c r="B1" s="6">
        <f ca="1">KalenderJahr</f>
        <v>2025</v>
      </c>
      <c r="C1" s="5" t="s">
        <v>12</v>
      </c>
      <c r="D1" s="5" t="s">
        <v>13</v>
      </c>
      <c r="E1" s="1"/>
      <c r="F1" s="1"/>
      <c r="G1" s="1"/>
      <c r="H1" s="5"/>
    </row>
    <row r="2" spans="2:8" ht="45" customHeight="1">
      <c r="B2" s="9" t="s">
        <v>11</v>
      </c>
      <c r="C2" s="9"/>
      <c r="D2" s="9"/>
      <c r="E2" s="9"/>
      <c r="F2" s="3"/>
    </row>
    <row r="3" spans="2:8" ht="18.75" customHeight="1">
      <c r="B3" s="4" t="str">
        <f>WochenAnfang</f>
        <v>Mo</v>
      </c>
      <c r="C3" s="4" t="str">
        <f t="shared" ref="C3:H3" ca="1" si="0">LEFT(TEXT(C4,"TTT"),2)</f>
        <v>Di</v>
      </c>
      <c r="D3" s="4" t="str">
        <f t="shared" ca="1" si="0"/>
        <v>Mi</v>
      </c>
      <c r="E3" s="4" t="str">
        <f t="shared" ca="1" si="0"/>
        <v>Do</v>
      </c>
      <c r="F3" s="4" t="str">
        <f t="shared" ca="1" si="0"/>
        <v>Fr</v>
      </c>
      <c r="G3" s="4" t="str">
        <f t="shared" ca="1" si="0"/>
        <v>Sa</v>
      </c>
      <c r="H3" s="4" t="str">
        <f t="shared" ca="1" si="0"/>
        <v>So</v>
      </c>
    </row>
    <row r="4" spans="2:8" ht="16.5" customHeight="1">
      <c r="B4" s="10">
        <f t="array" aca="1" ref="B4:H4" ca="1">TageUndWochen+DATE(KalenderJahr,4,1)-WEEKDAY(DATE(KalenderJahr,4,1),(WochenAnfang="Mo")+1)+1</f>
        <v>45747</v>
      </c>
      <c r="C4" s="10">
        <f ca="1"/>
        <v>45748</v>
      </c>
      <c r="D4" s="10">
        <f ca="1"/>
        <v>45749</v>
      </c>
      <c r="E4" s="10">
        <f ca="1"/>
        <v>45750</v>
      </c>
      <c r="F4" s="10">
        <f ca="1"/>
        <v>45751</v>
      </c>
      <c r="G4" s="10">
        <f ca="1"/>
        <v>45752</v>
      </c>
      <c r="H4" s="10">
        <f ca="1"/>
        <v>45753</v>
      </c>
    </row>
    <row r="5" spans="2:8" ht="39.75" customHeight="1">
      <c r="B5" s="8"/>
      <c r="C5" s="8"/>
      <c r="D5" s="8" t="s">
        <v>39</v>
      </c>
      <c r="E5" s="8" t="s">
        <v>56</v>
      </c>
      <c r="F5" s="8"/>
      <c r="G5" s="8"/>
      <c r="H5" s="8"/>
    </row>
    <row r="6" spans="2:8" ht="15" customHeight="1">
      <c r="B6" s="10">
        <f t="array" aca="1" ref="B6:H6" ca="1">TageUndWochen+DATE(KalenderJahr,4,1)-WEEKDAY(DATE(KalenderJahr,4,1),(WochenAnfang="Mo")+1)+8</f>
        <v>45754</v>
      </c>
      <c r="C6" s="10">
        <f ca="1"/>
        <v>45755</v>
      </c>
      <c r="D6" s="10">
        <f ca="1"/>
        <v>45756</v>
      </c>
      <c r="E6" s="10">
        <f ca="1"/>
        <v>45757</v>
      </c>
      <c r="F6" s="10">
        <f ca="1"/>
        <v>45758</v>
      </c>
      <c r="G6" s="10">
        <f ca="1"/>
        <v>45759</v>
      </c>
      <c r="H6" s="10">
        <f ca="1"/>
        <v>45760</v>
      </c>
    </row>
    <row r="7" spans="2:8" ht="39.75" customHeight="1">
      <c r="B7" s="8" t="s">
        <v>53</v>
      </c>
      <c r="C7" s="8"/>
      <c r="D7" s="8"/>
      <c r="E7" s="8" t="s">
        <v>54</v>
      </c>
      <c r="F7" s="8"/>
      <c r="G7" s="8"/>
      <c r="H7" s="8"/>
    </row>
    <row r="8" spans="2:8" ht="15" customHeight="1">
      <c r="B8" s="10">
        <f t="array" aca="1" ref="B8:H8" ca="1">TageUndWochen+DATE(KalenderJahr,4,1)-WEEKDAY(DATE(KalenderJahr,4,1),(WochenAnfang="Mo")+1)+15</f>
        <v>45761</v>
      </c>
      <c r="C8" s="10">
        <f ca="1"/>
        <v>45762</v>
      </c>
      <c r="D8" s="10">
        <f ca="1"/>
        <v>45763</v>
      </c>
      <c r="E8" s="10">
        <f ca="1"/>
        <v>45764</v>
      </c>
      <c r="F8" s="10">
        <f ca="1"/>
        <v>45765</v>
      </c>
      <c r="G8" s="10">
        <f ca="1"/>
        <v>45766</v>
      </c>
      <c r="H8" s="10">
        <f ca="1"/>
        <v>45767</v>
      </c>
    </row>
    <row r="9" spans="2:8" ht="39.75" customHeight="1">
      <c r="B9" s="8"/>
      <c r="C9" s="8"/>
      <c r="D9" s="8"/>
      <c r="E9" s="8" t="s">
        <v>38</v>
      </c>
      <c r="F9" s="8"/>
      <c r="G9" s="8"/>
      <c r="H9" s="8"/>
    </row>
    <row r="10" spans="2:8" ht="15" customHeight="1">
      <c r="B10" s="10">
        <f t="array" aca="1" ref="B10:H10" ca="1">TageUndWochen+DATE(KalenderJahr,4,1)-WEEKDAY(DATE(KalenderJahr,4,1),(WochenAnfang="Mo")+1)+22</f>
        <v>45768</v>
      </c>
      <c r="C10" s="10">
        <f ca="1"/>
        <v>45769</v>
      </c>
      <c r="D10" s="10">
        <f ca="1"/>
        <v>45770</v>
      </c>
      <c r="E10" s="10">
        <f ca="1"/>
        <v>45771</v>
      </c>
      <c r="F10" s="10">
        <f ca="1"/>
        <v>45772</v>
      </c>
      <c r="G10" s="10">
        <f ca="1"/>
        <v>45773</v>
      </c>
      <c r="H10" s="10">
        <f ca="1"/>
        <v>45774</v>
      </c>
    </row>
    <row r="11" spans="2:8" ht="40.5" customHeight="1">
      <c r="B11" s="8"/>
      <c r="C11" s="8"/>
      <c r="D11" s="8"/>
      <c r="E11" s="8"/>
      <c r="F11" s="8"/>
      <c r="G11" s="8"/>
      <c r="H11" s="8"/>
    </row>
    <row r="12" spans="2:8" ht="15" customHeight="1">
      <c r="B12" s="10">
        <f t="array" aca="1" ref="B12:H12" ca="1">TageUndWochen+DATE(KalenderJahr,4,1)-WEEKDAY(DATE(KalenderJahr,4,1),(WochenAnfang="Mo")+1)+29</f>
        <v>45775</v>
      </c>
      <c r="C12" s="10">
        <f ca="1"/>
        <v>45776</v>
      </c>
      <c r="D12" s="10">
        <f ca="1"/>
        <v>45777</v>
      </c>
      <c r="E12" s="10">
        <f ca="1"/>
        <v>45778</v>
      </c>
      <c r="F12" s="10">
        <f ca="1"/>
        <v>45779</v>
      </c>
      <c r="G12" s="10">
        <f ca="1"/>
        <v>45780</v>
      </c>
      <c r="H12" s="10">
        <f ca="1"/>
        <v>45781</v>
      </c>
    </row>
    <row r="13" spans="2:8" ht="39.75" customHeight="1">
      <c r="B13" s="8"/>
      <c r="C13" s="8"/>
      <c r="D13" s="8"/>
      <c r="E13" s="8"/>
      <c r="F13" s="8"/>
      <c r="G13" s="8"/>
      <c r="H13" s="8"/>
    </row>
    <row r="14" spans="2:8" ht="15" customHeight="1">
      <c r="B14" s="10">
        <f t="array" aca="1" ref="B14:H14" ca="1">TageUndWochen+DATE(KalenderJahr,4,1)-WEEKDAY(DATE(KalenderJahr,4,1),(WochenAnfang="Mo")+1)+36</f>
        <v>45782</v>
      </c>
      <c r="C14" s="10">
        <f ca="1"/>
        <v>45783</v>
      </c>
      <c r="D14" s="10">
        <f ca="1"/>
        <v>45784</v>
      </c>
      <c r="E14" s="10">
        <f ca="1"/>
        <v>45785</v>
      </c>
      <c r="F14" s="10">
        <f ca="1"/>
        <v>45786</v>
      </c>
      <c r="G14" s="10">
        <f ca="1"/>
        <v>45787</v>
      </c>
      <c r="H14" s="10">
        <f ca="1"/>
        <v>45788</v>
      </c>
    </row>
    <row r="15" spans="2:8" ht="39.75" customHeight="1">
      <c r="B15" s="8"/>
      <c r="C15" s="8"/>
      <c r="D15" s="8"/>
      <c r="E15" s="8"/>
      <c r="F15" s="8"/>
      <c r="G15" s="8"/>
      <c r="H15" s="8"/>
    </row>
  </sheetData>
  <sheetProtection algorithmName="SHA-512" hashValue="R6R5WZ9wfBvnuhBv4LNYPabEu/3cRNQZu8JI2/q/Vmt5c78AgDLwaaRmMUinyUQMvZUDgF3G9dk2/+Lcs15t9w==" saltValue="Tmmr73dmjYZMsaqbvxwPBw==" spinCount="100000" sheet="1" objects="1" scenarios="1"/>
  <conditionalFormatting sqref="B4:G4">
    <cfRule type="expression" dxfId="17" priority="2">
      <formula>DAY(B4)&gt;8</formula>
    </cfRule>
  </conditionalFormatting>
  <conditionalFormatting sqref="B12:H15">
    <cfRule type="expression" dxfId="16" priority="1">
      <formula>AND(DAY(B12)&gt;=1,DAY(B12)&lt;=15)</formula>
    </cfRule>
  </conditionalFormatting>
  <dataValidations count="9">
    <dataValidation allowBlank="1" showInputMessage="1" prompt="Automatisch ermittelter Wochentag" sqref="C3:H3" xr:uid="{00000000-0002-0000-0300-000000000000}"/>
    <dataValidation allowBlank="1" showInputMessage="1" prompt="Automatisch ermittelter erster Tag der Woche. Um Wochentage zu ändern, wählen Sie in E2 des „JANUAR“-Arbeitsblatts einen neuen ersten Tag der Woche aus" sqref="B3" xr:uid="{00000000-0002-0000-0300-000001000000}"/>
    <dataValidation allowBlank="1" showInputMessage="1" prompt="Kalenderjahr, automatisch anhand des in Zelle C2 des Januar-Arbeitsblatts festgelegten Jahres ermittelt" sqref="B1" xr:uid="{00000000-0002-0000-0300-000002000000}"/>
    <dataValidation allowBlank="1" showInputMessage="1" prompt="Die Zeilen 4, 6, 8, 10, 12 und 14 enthalten Datumswerte für den Monat, ggf. auch für den Vormonat und den Folgemonat." sqref="B4" xr:uid="{00000000-0002-0000-0300-000003000000}"/>
    <dataValidation allowBlank="1" showInputMessage="1" prompt="Geben Sie Tagesnotizen in den Zeilen 5, 7, 9, 11, 13 und 15 in den Spalten von B bis H ein." sqref="B5" xr:uid="{00000000-0002-0000-0300-000004000000}"/>
    <dataValidation allowBlank="1" showInputMessage="1" prompt="Navigationslink zum Vormonat" sqref="C1" xr:uid="{00000000-0002-0000-0300-000005000000}"/>
    <dataValidation allowBlank="1" showInputMessage="1" prompt="Navigationslink zum nächsten Monat" sqref="D1" xr:uid="{00000000-0002-0000-0300-000006000000}"/>
    <dataValidation allowBlank="1" showInputMessage="1" showErrorMessage="1" prompt="Planen Sie in diesem Arbeitsblatt den Monat April. Navigationslinks zum vorherigen und nächsten Monat finden Sie in C1 und D1 " sqref="A1" xr:uid="{00000000-0002-0000-0300-000007000000}"/>
    <dataValidation allowBlank="1" showInputMessage="1" showErrorMessage="1" prompt="Der Monat für dieses Arbeitsblatt befindet sich in dieser Zelle. Der Kalender beginnt in der Zelle unten und enthält die Daten des letzten, des aktuellen und des nächsten Monats" sqref="B2" xr:uid="{00000000-0002-0000-0300-000008000000}"/>
  </dataValidations>
  <hyperlinks>
    <hyperlink ref="D1" location="MAI!A1" tooltip="Navigationslink zum nächsten Monat" display="MAY -&gt;" xr:uid="{00000000-0004-0000-0300-000000000000}"/>
    <hyperlink ref="C1" location="MÄRZ!A1" tooltip="Navigationslink zum Vormonat" display="&lt;- MARCH" xr:uid="{00000000-0004-0000-0300-000001000000}"/>
  </hyperlinks>
  <printOptions horizontalCentered="1"/>
  <pageMargins left="0.09" right="0.5" top="0.75" bottom="0.75" header="0.3" footer="0.3"/>
  <pageSetup paperSize="9" fitToHeight="0" orientation="landscape" horizontalDpi="4294967293" verticalDpi="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>
    <tabColor theme="0" tint="-0.34998626667073579"/>
    <pageSetUpPr fitToPage="1"/>
  </sheetPr>
  <dimension ref="B1:H15"/>
  <sheetViews>
    <sheetView showGridLines="0" zoomScaleNormal="100" workbookViewId="0">
      <selection activeCell="E9" sqref="E9"/>
    </sheetView>
  </sheetViews>
  <sheetFormatPr baseColWidth="10" defaultColWidth="8.84375" defaultRowHeight="14.5"/>
  <cols>
    <col min="1" max="1" width="2.765625" customWidth="1"/>
    <col min="2" max="8" width="16.4609375" customWidth="1"/>
  </cols>
  <sheetData>
    <row r="1" spans="2:8" ht="30" customHeight="1">
      <c r="B1" s="6">
        <f ca="1">KalenderJahr</f>
        <v>2025</v>
      </c>
      <c r="C1" s="5" t="s">
        <v>15</v>
      </c>
      <c r="D1" s="5" t="s">
        <v>16</v>
      </c>
      <c r="E1" s="1"/>
      <c r="F1" s="1"/>
      <c r="G1" s="1"/>
      <c r="H1" s="5"/>
    </row>
    <row r="2" spans="2:8" ht="45" customHeight="1">
      <c r="B2" s="9" t="s">
        <v>14</v>
      </c>
      <c r="C2" s="9"/>
      <c r="D2" s="9"/>
      <c r="E2" s="9"/>
      <c r="F2" s="3"/>
    </row>
    <row r="3" spans="2:8" ht="18.75" customHeight="1">
      <c r="B3" s="4" t="str">
        <f>WochenAnfang</f>
        <v>Mo</v>
      </c>
      <c r="C3" s="4" t="str">
        <f t="shared" ref="C3:H3" ca="1" si="0">LEFT(TEXT(C4,"TTT"),2)</f>
        <v>Di</v>
      </c>
      <c r="D3" s="4" t="str">
        <f t="shared" ca="1" si="0"/>
        <v>Mi</v>
      </c>
      <c r="E3" s="4" t="str">
        <f t="shared" ca="1" si="0"/>
        <v>Do</v>
      </c>
      <c r="F3" s="4" t="str">
        <f t="shared" ca="1" si="0"/>
        <v>Fr</v>
      </c>
      <c r="G3" s="4" t="str">
        <f t="shared" ca="1" si="0"/>
        <v>Sa</v>
      </c>
      <c r="H3" s="4" t="str">
        <f t="shared" ca="1" si="0"/>
        <v>So</v>
      </c>
    </row>
    <row r="4" spans="2:8" ht="16.5" customHeight="1">
      <c r="B4" s="10">
        <f t="array" aca="1" ref="B4:H4" ca="1">TageUndWochen+DATE(KalenderJahr,5,1)-WEEKDAY(DATE(KalenderJahr,5,1),(WochenAnfang="Mo")+1)+1</f>
        <v>45775</v>
      </c>
      <c r="C4" s="10">
        <f ca="1"/>
        <v>45776</v>
      </c>
      <c r="D4" s="10">
        <f ca="1"/>
        <v>45777</v>
      </c>
      <c r="E4" s="10">
        <f ca="1"/>
        <v>45778</v>
      </c>
      <c r="F4" s="10">
        <f ca="1"/>
        <v>45779</v>
      </c>
      <c r="G4" s="10">
        <f ca="1"/>
        <v>45780</v>
      </c>
      <c r="H4" s="10">
        <f ca="1"/>
        <v>45781</v>
      </c>
    </row>
    <row r="5" spans="2:8" ht="39.75" customHeight="1">
      <c r="B5" s="8"/>
      <c r="C5" s="8"/>
      <c r="D5" s="8"/>
      <c r="E5" s="8"/>
      <c r="F5" s="8"/>
      <c r="G5" s="8"/>
      <c r="H5" s="8"/>
    </row>
    <row r="6" spans="2:8" ht="15" customHeight="1">
      <c r="B6" s="10">
        <f t="array" aca="1" ref="B6:H6" ca="1">TageUndWochen+DATE(KalenderJahr,5,1)-WEEKDAY(DATE(KalenderJahr,5,1),(WochenAnfang="Mo")+1)+8</f>
        <v>45782</v>
      </c>
      <c r="C6" s="10">
        <f ca="1"/>
        <v>45783</v>
      </c>
      <c r="D6" s="10">
        <f ca="1"/>
        <v>45784</v>
      </c>
      <c r="E6" s="10">
        <f ca="1"/>
        <v>45785</v>
      </c>
      <c r="F6" s="10">
        <f ca="1"/>
        <v>45786</v>
      </c>
      <c r="G6" s="10">
        <f ca="1"/>
        <v>45787</v>
      </c>
      <c r="H6" s="10">
        <f ca="1"/>
        <v>45788</v>
      </c>
    </row>
    <row r="7" spans="2:8" ht="39.75" customHeight="1">
      <c r="B7" s="8"/>
      <c r="C7" s="8" t="s">
        <v>41</v>
      </c>
      <c r="D7" s="8" t="s">
        <v>39</v>
      </c>
      <c r="E7" s="8"/>
      <c r="F7" s="8"/>
      <c r="G7" s="8"/>
      <c r="H7" s="8"/>
    </row>
    <row r="8" spans="2:8" ht="15" customHeight="1">
      <c r="B8" s="10">
        <f t="array" aca="1" ref="B8:H8" ca="1">TageUndWochen+DATE(KalenderJahr,5,1)-WEEKDAY(DATE(KalenderJahr,5,1),(WochenAnfang="Mo")+1)+15</f>
        <v>45789</v>
      </c>
      <c r="C8" s="10">
        <f ca="1"/>
        <v>45790</v>
      </c>
      <c r="D8" s="10">
        <f ca="1"/>
        <v>45791</v>
      </c>
      <c r="E8" s="10">
        <f ca="1"/>
        <v>45792</v>
      </c>
      <c r="F8" s="10">
        <f ca="1"/>
        <v>45793</v>
      </c>
      <c r="G8" s="10">
        <f ca="1"/>
        <v>45794</v>
      </c>
      <c r="H8" s="10">
        <f ca="1"/>
        <v>45795</v>
      </c>
    </row>
    <row r="9" spans="2:8" ht="39.75" customHeight="1">
      <c r="B9" s="8" t="s">
        <v>48</v>
      </c>
      <c r="C9" s="8" t="s">
        <v>49</v>
      </c>
      <c r="D9" s="8"/>
      <c r="E9" s="8" t="s">
        <v>56</v>
      </c>
      <c r="F9" s="8"/>
      <c r="G9" s="8"/>
      <c r="H9" s="8"/>
    </row>
    <row r="10" spans="2:8" ht="15" customHeight="1">
      <c r="B10" s="10">
        <f t="array" aca="1" ref="B10:H10" ca="1">TageUndWochen+DATE(KalenderJahr,5,1)-WEEKDAY(DATE(KalenderJahr,5,1),(WochenAnfang="Mo")+1)+22</f>
        <v>45796</v>
      </c>
      <c r="C10" s="10">
        <f ca="1"/>
        <v>45797</v>
      </c>
      <c r="D10" s="10">
        <f ca="1"/>
        <v>45798</v>
      </c>
      <c r="E10" s="10">
        <f ca="1"/>
        <v>45799</v>
      </c>
      <c r="F10" s="10">
        <f ca="1"/>
        <v>45800</v>
      </c>
      <c r="G10" s="10">
        <f ca="1"/>
        <v>45801</v>
      </c>
      <c r="H10" s="10">
        <f ca="1"/>
        <v>45802</v>
      </c>
    </row>
    <row r="11" spans="2:8" ht="40.5" customHeight="1">
      <c r="B11" s="8"/>
      <c r="C11" s="8"/>
      <c r="D11" s="8"/>
      <c r="E11" s="8"/>
      <c r="F11" s="8"/>
      <c r="G11" s="8"/>
      <c r="H11" s="8"/>
    </row>
    <row r="12" spans="2:8" ht="15" customHeight="1">
      <c r="B12" s="10">
        <f t="array" aca="1" ref="B12:H12" ca="1">TageUndWochen+DATE(KalenderJahr,5,1)-WEEKDAY(DATE(KalenderJahr,5,1),(WochenAnfang="Mo")+1)+29</f>
        <v>45803</v>
      </c>
      <c r="C12" s="10">
        <f ca="1"/>
        <v>45804</v>
      </c>
      <c r="D12" s="10">
        <f ca="1"/>
        <v>45805</v>
      </c>
      <c r="E12" s="10">
        <f ca="1"/>
        <v>45806</v>
      </c>
      <c r="F12" s="10">
        <f ca="1"/>
        <v>45807</v>
      </c>
      <c r="G12" s="10">
        <f ca="1"/>
        <v>45808</v>
      </c>
      <c r="H12" s="10">
        <f ca="1"/>
        <v>45809</v>
      </c>
    </row>
    <row r="13" spans="2:8" ht="39.75" customHeight="1">
      <c r="B13" s="8"/>
      <c r="C13" s="8"/>
      <c r="D13" s="8"/>
      <c r="E13" s="8"/>
      <c r="F13" s="8"/>
      <c r="G13" s="8"/>
      <c r="H13" s="8"/>
    </row>
    <row r="14" spans="2:8" ht="15" customHeight="1">
      <c r="B14" s="10">
        <f t="array" aca="1" ref="B14:H14" ca="1">TageUndWochen+DATE(KalenderJahr,5,1)-WEEKDAY(DATE(KalenderJahr,5,1),(WochenAnfang="Mo")+1)+36</f>
        <v>45810</v>
      </c>
      <c r="C14" s="10">
        <f ca="1"/>
        <v>45811</v>
      </c>
      <c r="D14" s="10">
        <f ca="1"/>
        <v>45812</v>
      </c>
      <c r="E14" s="10">
        <f ca="1"/>
        <v>45813</v>
      </c>
      <c r="F14" s="10">
        <f ca="1"/>
        <v>45814</v>
      </c>
      <c r="G14" s="10">
        <f ca="1"/>
        <v>45815</v>
      </c>
      <c r="H14" s="10">
        <f ca="1"/>
        <v>45816</v>
      </c>
    </row>
    <row r="15" spans="2:8" ht="39.75" customHeight="1">
      <c r="B15" s="8"/>
      <c r="C15" s="8"/>
      <c r="D15" s="8"/>
      <c r="E15" s="8"/>
      <c r="F15" s="8"/>
      <c r="G15" s="8"/>
      <c r="H15" s="8"/>
    </row>
  </sheetData>
  <sheetProtection algorithmName="SHA-512" hashValue="tnGdWoGxeOf5KGkNpLszwNb0wilhFVJOM56amZH8JdpuNGHYXRya8XqjThwFQHdgCnRSDzYLBGsaZ8h+2azv0A==" saltValue="hvldnVhmajAS3jYPVVQ11w==" spinCount="100000" sheet="1" objects="1" scenarios="1"/>
  <conditionalFormatting sqref="B4:G4">
    <cfRule type="expression" dxfId="15" priority="2">
      <formula>DAY(B4)&gt;8</formula>
    </cfRule>
  </conditionalFormatting>
  <conditionalFormatting sqref="B12:H15">
    <cfRule type="expression" dxfId="14" priority="1">
      <formula>AND(DAY(B12)&gt;=1,DAY(B12)&lt;=15)</formula>
    </cfRule>
  </conditionalFormatting>
  <dataValidations count="9">
    <dataValidation allowBlank="1" showInputMessage="1" prompt="Automatisch ermittelter Wochentag" sqref="C3:H3" xr:uid="{00000000-0002-0000-0400-000000000000}"/>
    <dataValidation allowBlank="1" showInputMessage="1" prompt="Automatisch ermittelter erster Tag der Woche. Um Wochentage zu ändern, wählen Sie in E2 des „JANUAR“-Arbeitsblatts einen neuen ersten Tag der Woche aus" sqref="B3" xr:uid="{00000000-0002-0000-0400-000001000000}"/>
    <dataValidation allowBlank="1" showInputMessage="1" prompt="Kalenderjahr, automatisch anhand des in Zelle C2 des Januar-Arbeitsblatts festgelegten Jahres ermittelt" sqref="B1" xr:uid="{00000000-0002-0000-0400-000002000000}"/>
    <dataValidation allowBlank="1" showInputMessage="1" prompt="Die Zeilen 4, 6, 8, 10, 12 und 14 enthalten Datumswerte für den Monat, ggf. auch für den Vormonat und den Folgemonat." sqref="B4" xr:uid="{00000000-0002-0000-0400-000003000000}"/>
    <dataValidation allowBlank="1" showInputMessage="1" prompt="Geben Sie Tagesnotizen in den Zeilen 5, 7, 9, 11, 13 und 15 in den Spalten von B bis H ein." sqref="B5" xr:uid="{00000000-0002-0000-0400-000004000000}"/>
    <dataValidation allowBlank="1" showInputMessage="1" prompt="Planen Sie in diesem Arbeitsblatt den Monat Mai. Navigationslinks zum vorherigen und nächsten Monat finden Sie in C1 und D1 " sqref="A1" xr:uid="{00000000-0002-0000-0400-000005000000}"/>
    <dataValidation allowBlank="1" showInputMessage="1" prompt="Navigationslink zum nächsten Monat" sqref="D1" xr:uid="{00000000-0002-0000-0400-000006000000}"/>
    <dataValidation allowBlank="1" showInputMessage="1" prompt="Navigationslink zum Vormonat" sqref="C1" xr:uid="{00000000-0002-0000-0400-000007000000}"/>
    <dataValidation allowBlank="1" showInputMessage="1" showErrorMessage="1" prompt="Der Monat für dieses Arbeitsblatt befindet sich in dieser Zelle. Der Kalender beginnt in der Zelle unten und enthält die Daten des letzten, des aktuellen und des nächsten Monats" sqref="B2" xr:uid="{00000000-0002-0000-0400-000008000000}"/>
  </dataValidations>
  <hyperlinks>
    <hyperlink ref="D1" location="JUNI!A1" tooltip="Navigationslink zum nächsten Monat" display="JUNE -&gt;" xr:uid="{00000000-0004-0000-0400-000000000000}"/>
    <hyperlink ref="C1" location="APRIL!A1" tooltip="Navigationslink zum Vormonat" display="&lt;- APRIL" xr:uid="{00000000-0004-0000-0400-000001000000}"/>
  </hyperlinks>
  <printOptions horizontalCentered="1"/>
  <pageMargins left="0.09" right="0.5" top="0.75" bottom="0.75" header="0.3" footer="0.3"/>
  <pageSetup paperSize="9" fitToHeight="0" orientation="landscape" horizontalDpi="4294967293" verticalDpi="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>
    <tabColor theme="0" tint="-0.499984740745262"/>
    <pageSetUpPr fitToPage="1"/>
  </sheetPr>
  <dimension ref="B1:H15"/>
  <sheetViews>
    <sheetView showGridLines="0" zoomScaleNormal="100" workbookViewId="0">
      <selection activeCell="F7" sqref="F7"/>
    </sheetView>
  </sheetViews>
  <sheetFormatPr baseColWidth="10" defaultColWidth="8.84375" defaultRowHeight="14.5"/>
  <cols>
    <col min="1" max="1" width="2.765625" customWidth="1"/>
    <col min="2" max="8" width="16.4609375" customWidth="1"/>
  </cols>
  <sheetData>
    <row r="1" spans="2:8" ht="30" customHeight="1">
      <c r="B1" s="6">
        <f ca="1">KalenderJahr</f>
        <v>2025</v>
      </c>
      <c r="C1" s="5" t="s">
        <v>18</v>
      </c>
      <c r="D1" s="5" t="s">
        <v>19</v>
      </c>
      <c r="E1" s="1"/>
      <c r="F1" s="1"/>
      <c r="G1" s="1"/>
      <c r="H1" s="5"/>
    </row>
    <row r="2" spans="2:8" ht="45" customHeight="1">
      <c r="B2" s="9" t="s">
        <v>17</v>
      </c>
      <c r="C2" s="9"/>
      <c r="D2" s="9"/>
      <c r="E2" s="9"/>
      <c r="F2" s="3"/>
    </row>
    <row r="3" spans="2:8" ht="18.75" customHeight="1">
      <c r="B3" s="4" t="str">
        <f>WochenAnfang</f>
        <v>Mo</v>
      </c>
      <c r="C3" s="4" t="str">
        <f t="shared" ref="C3:H3" ca="1" si="0">LEFT(TEXT(C4,"TTT"),2)</f>
        <v>Di</v>
      </c>
      <c r="D3" s="4" t="str">
        <f t="shared" ca="1" si="0"/>
        <v>Mi</v>
      </c>
      <c r="E3" s="4" t="str">
        <f t="shared" ca="1" si="0"/>
        <v>Do</v>
      </c>
      <c r="F3" s="4" t="str">
        <f t="shared" ca="1" si="0"/>
        <v>Fr</v>
      </c>
      <c r="G3" s="4" t="str">
        <f t="shared" ca="1" si="0"/>
        <v>Sa</v>
      </c>
      <c r="H3" s="4" t="str">
        <f t="shared" ca="1" si="0"/>
        <v>So</v>
      </c>
    </row>
    <row r="4" spans="2:8" ht="16.5" customHeight="1">
      <c r="B4" s="10">
        <f t="array" aca="1" ref="B4:H4" ca="1">TageUndWochen+DATE(KalenderJahr,6,1)-WEEKDAY(DATE(KalenderJahr,6,1),(WochenAnfang="Mo")+1)+1</f>
        <v>45803</v>
      </c>
      <c r="C4" s="10">
        <f ca="1"/>
        <v>45804</v>
      </c>
      <c r="D4" s="10">
        <f ca="1"/>
        <v>45805</v>
      </c>
      <c r="E4" s="10">
        <f ca="1"/>
        <v>45806</v>
      </c>
      <c r="F4" s="10">
        <f ca="1"/>
        <v>45807</v>
      </c>
      <c r="G4" s="10">
        <f ca="1"/>
        <v>45808</v>
      </c>
      <c r="H4" s="10">
        <f ca="1"/>
        <v>45809</v>
      </c>
    </row>
    <row r="5" spans="2:8" ht="39.75" customHeight="1">
      <c r="B5" s="8"/>
      <c r="C5" s="8"/>
      <c r="D5" s="8"/>
      <c r="E5" s="8"/>
      <c r="F5" s="8"/>
      <c r="G5" s="8"/>
      <c r="H5" s="8"/>
    </row>
    <row r="6" spans="2:8" ht="15" customHeight="1">
      <c r="B6" s="10">
        <f t="array" aca="1" ref="B6:H6" ca="1">TageUndWochen+DATE(KalenderJahr,6,1)-WEEKDAY(DATE(KalenderJahr,6,1),(WochenAnfang="Mo")+1)+8</f>
        <v>45810</v>
      </c>
      <c r="C6" s="10">
        <f ca="1"/>
        <v>45811</v>
      </c>
      <c r="D6" s="10">
        <f ca="1"/>
        <v>45812</v>
      </c>
      <c r="E6" s="10">
        <f ca="1"/>
        <v>45813</v>
      </c>
      <c r="F6" s="10">
        <f ca="1"/>
        <v>45814</v>
      </c>
      <c r="G6" s="10">
        <f ca="1"/>
        <v>45815</v>
      </c>
      <c r="H6" s="10">
        <f ca="1"/>
        <v>45816</v>
      </c>
    </row>
    <row r="7" spans="2:8" ht="39.75" customHeight="1">
      <c r="B7" s="8"/>
      <c r="C7" s="8" t="s">
        <v>45</v>
      </c>
      <c r="D7" s="8" t="s">
        <v>39</v>
      </c>
      <c r="E7" s="8"/>
      <c r="F7" s="8" t="s">
        <v>50</v>
      </c>
      <c r="G7" s="8"/>
      <c r="H7" s="8"/>
    </row>
    <row r="8" spans="2:8" ht="15" customHeight="1">
      <c r="B8" s="10">
        <f t="array" aca="1" ref="B8:H8" ca="1">TageUndWochen+DATE(KalenderJahr,6,1)-WEEKDAY(DATE(KalenderJahr,6,1),(WochenAnfang="Mo")+1)+15</f>
        <v>45817</v>
      </c>
      <c r="C8" s="10">
        <f ca="1"/>
        <v>45818</v>
      </c>
      <c r="D8" s="10">
        <f ca="1"/>
        <v>45819</v>
      </c>
      <c r="E8" s="10">
        <f ca="1"/>
        <v>45820</v>
      </c>
      <c r="F8" s="10">
        <f ca="1"/>
        <v>45821</v>
      </c>
      <c r="G8" s="10">
        <f ca="1"/>
        <v>45822</v>
      </c>
      <c r="H8" s="10">
        <f ca="1"/>
        <v>45823</v>
      </c>
    </row>
    <row r="9" spans="2:8" ht="39.75" customHeight="1">
      <c r="B9" s="8"/>
      <c r="C9" s="8"/>
      <c r="D9" s="8"/>
      <c r="E9" s="8"/>
      <c r="F9" s="8"/>
      <c r="G9" s="8"/>
      <c r="H9" s="8"/>
    </row>
    <row r="10" spans="2:8" ht="15" customHeight="1">
      <c r="B10" s="10">
        <f t="array" aca="1" ref="B10:H10" ca="1">TageUndWochen+DATE(KalenderJahr,6,1)-WEEKDAY(DATE(KalenderJahr,6,1),(WochenAnfang="Mo")+1)+22</f>
        <v>45824</v>
      </c>
      <c r="C10" s="10">
        <f ca="1"/>
        <v>45825</v>
      </c>
      <c r="D10" s="10">
        <f ca="1"/>
        <v>45826</v>
      </c>
      <c r="E10" s="10">
        <f ca="1"/>
        <v>45827</v>
      </c>
      <c r="F10" s="10">
        <f ca="1"/>
        <v>45828</v>
      </c>
      <c r="G10" s="10">
        <f ca="1"/>
        <v>45829</v>
      </c>
      <c r="H10" s="10">
        <f ca="1"/>
        <v>45830</v>
      </c>
    </row>
    <row r="11" spans="2:8" ht="40.5" customHeight="1">
      <c r="B11" s="8"/>
      <c r="C11" s="8"/>
      <c r="D11" s="8"/>
      <c r="E11" s="8"/>
      <c r="F11" s="8"/>
      <c r="G11" s="8"/>
      <c r="H11" s="8"/>
    </row>
    <row r="12" spans="2:8" ht="15" customHeight="1">
      <c r="B12" s="10">
        <f t="array" aca="1" ref="B12:H12" ca="1">TageUndWochen+DATE(KalenderJahr,6,1)-WEEKDAY(DATE(KalenderJahr,6,1),(WochenAnfang="Mo")+1)+29</f>
        <v>45831</v>
      </c>
      <c r="C12" s="10">
        <f ca="1"/>
        <v>45832</v>
      </c>
      <c r="D12" s="10">
        <f ca="1"/>
        <v>45833</v>
      </c>
      <c r="E12" s="10">
        <f ca="1"/>
        <v>45834</v>
      </c>
      <c r="F12" s="10">
        <f ca="1"/>
        <v>45835</v>
      </c>
      <c r="G12" s="10">
        <f ca="1"/>
        <v>45836</v>
      </c>
      <c r="H12" s="10">
        <f ca="1"/>
        <v>45837</v>
      </c>
    </row>
    <row r="13" spans="2:8" ht="39.75" customHeight="1">
      <c r="B13" s="8"/>
      <c r="C13" s="8"/>
      <c r="D13" s="8"/>
      <c r="E13" s="8"/>
      <c r="F13" s="8"/>
      <c r="G13" s="8"/>
      <c r="H13" s="8"/>
    </row>
    <row r="14" spans="2:8" ht="15" customHeight="1">
      <c r="B14" s="10">
        <f t="array" aca="1" ref="B14:H14" ca="1">TageUndWochen+DATE(KalenderJahr,6,1)-WEEKDAY(DATE(KalenderJahr,6,1),(WochenAnfang="Mo")+1)+36</f>
        <v>45838</v>
      </c>
      <c r="C14" s="10">
        <f ca="1"/>
        <v>45839</v>
      </c>
      <c r="D14" s="10">
        <f ca="1"/>
        <v>45840</v>
      </c>
      <c r="E14" s="10">
        <f ca="1"/>
        <v>45841</v>
      </c>
      <c r="F14" s="10">
        <f ca="1"/>
        <v>45842</v>
      </c>
      <c r="G14" s="10">
        <f ca="1"/>
        <v>45843</v>
      </c>
      <c r="H14" s="10">
        <f ca="1"/>
        <v>45844</v>
      </c>
    </row>
    <row r="15" spans="2:8" ht="39.75" customHeight="1">
      <c r="B15" s="8"/>
      <c r="C15" s="8"/>
      <c r="D15" s="8"/>
      <c r="E15" s="8"/>
      <c r="F15" s="8"/>
      <c r="G15" s="8"/>
      <c r="H15" s="8"/>
    </row>
  </sheetData>
  <sheetProtection algorithmName="SHA-512" hashValue="AcupufK29ylqHLmrzhBBs8rS/ZCOVtmdBuLpP1fSFE/43mFharNMInfiKzl27Fi9+ylBRJpDkV8D6HV/yCKUkQ==" saltValue="tp4SLX9mXYEO8aTQdy6uRA==" spinCount="100000" sheet="1" objects="1" scenarios="1"/>
  <conditionalFormatting sqref="B4:G4">
    <cfRule type="expression" dxfId="13" priority="2">
      <formula>DAY(B4)&gt;8</formula>
    </cfRule>
  </conditionalFormatting>
  <conditionalFormatting sqref="B12:H15">
    <cfRule type="expression" dxfId="12" priority="1">
      <formula>AND(DAY(B12)&gt;=1,DAY(B12)&lt;=15)</formula>
    </cfRule>
  </conditionalFormatting>
  <dataValidations count="9">
    <dataValidation allowBlank="1" showInputMessage="1" prompt="Automatisch ermittelter Wochentag" sqref="C3:H3" xr:uid="{00000000-0002-0000-0500-000000000000}"/>
    <dataValidation allowBlank="1" showInputMessage="1" prompt="Automatisch ermittelter erster Tag der Woche. Um Wochentage zu ändern, wählen Sie in E2 des „JANUAR“-Arbeitsblatts einen neuen ersten Tag der Woche aus" sqref="B3" xr:uid="{00000000-0002-0000-0500-000001000000}"/>
    <dataValidation allowBlank="1" showInputMessage="1" prompt="Kalenderjahr, automatisch anhand des in Zelle C2 des Januar-Arbeitsblatts festgelegten Jahres ermittelt" sqref="B1" xr:uid="{00000000-0002-0000-0500-000002000000}"/>
    <dataValidation allowBlank="1" showInputMessage="1" prompt="Die Zeilen 4, 6, 8, 10, 12 und 14 enthalten Datumswerte für den Monat, ggf. auch für den Vormonat und den Folgemonat." sqref="B4" xr:uid="{00000000-0002-0000-0500-000003000000}"/>
    <dataValidation allowBlank="1" showInputMessage="1" prompt="Geben Sie Tagesnotizen in den Zeilen 5, 7, 9, 11, 13 und 15 in den Spalten von B bis H ein." sqref="B5" xr:uid="{00000000-0002-0000-0500-000004000000}"/>
    <dataValidation allowBlank="1" showInputMessage="1" prompt="Navigationslink zum Vormonat" sqref="C1" xr:uid="{00000000-0002-0000-0500-000005000000}"/>
    <dataValidation allowBlank="1" showInputMessage="1" prompt="Navigationslink zum nächsten Monat" sqref="D1" xr:uid="{00000000-0002-0000-0500-000006000000}"/>
    <dataValidation allowBlank="1" showInputMessage="1" prompt="Planen Sie in diesem Arbeitsblatt den Monat Juni. Navigationslinks zum vorherigen und nächsten Monat finden Sie in C1 und D1 " sqref="A1" xr:uid="{00000000-0002-0000-0500-000007000000}"/>
    <dataValidation allowBlank="1" showInputMessage="1" showErrorMessage="1" prompt="Der Monat für dieses Arbeitsblatt befindet sich in dieser Zelle. Der Kalender beginnt in der Zelle unten und enthält die Daten des letzten, des aktuellen und des nächsten Monats" sqref="B2" xr:uid="{00000000-0002-0000-0500-000008000000}"/>
  </dataValidations>
  <hyperlinks>
    <hyperlink ref="D1" location="JULI!A1" tooltip="Navigationslink zum nächsten Monat" display="JULY -&gt;" xr:uid="{00000000-0004-0000-0500-000000000000}"/>
    <hyperlink ref="C1" location="MAI!A1" tooltip="Navigationslink zum Vormonat" display="&lt;- MAY" xr:uid="{00000000-0004-0000-0500-000001000000}"/>
  </hyperlinks>
  <printOptions horizontalCentered="1"/>
  <pageMargins left="0.09" right="0.5" top="0.75" bottom="0.75" header="0.3" footer="0.3"/>
  <pageSetup paperSize="9" fitToHeight="0" orientation="landscape" horizontalDpi="4294967293" verticalDpi="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>
    <tabColor theme="4" tint="-0.499984740745262"/>
    <pageSetUpPr fitToPage="1"/>
  </sheetPr>
  <dimension ref="B1:H15"/>
  <sheetViews>
    <sheetView showGridLines="0" topLeftCell="A3" zoomScaleNormal="100" workbookViewId="0">
      <selection activeCell="E5" sqref="E5"/>
    </sheetView>
  </sheetViews>
  <sheetFormatPr baseColWidth="10" defaultColWidth="8.84375" defaultRowHeight="14.5"/>
  <cols>
    <col min="1" max="1" width="2.765625" customWidth="1"/>
    <col min="2" max="8" width="16.4609375" customWidth="1"/>
  </cols>
  <sheetData>
    <row r="1" spans="2:8" ht="30" customHeight="1">
      <c r="B1" s="6">
        <f ca="1">KalenderJahr</f>
        <v>2025</v>
      </c>
      <c r="C1" s="5" t="s">
        <v>21</v>
      </c>
      <c r="D1" s="5" t="s">
        <v>22</v>
      </c>
      <c r="E1" s="1"/>
      <c r="F1" s="1"/>
      <c r="G1" s="1"/>
      <c r="H1" s="5"/>
    </row>
    <row r="2" spans="2:8" ht="45" customHeight="1">
      <c r="B2" s="9" t="s">
        <v>20</v>
      </c>
      <c r="C2" s="9"/>
      <c r="D2" s="9"/>
      <c r="E2" s="9"/>
      <c r="F2" s="3"/>
    </row>
    <row r="3" spans="2:8" ht="18.75" customHeight="1">
      <c r="B3" s="4" t="str">
        <f>WochenAnfang</f>
        <v>Mo</v>
      </c>
      <c r="C3" s="4" t="str">
        <f t="shared" ref="C3:H3" ca="1" si="0">LEFT(TEXT(C4,"TTT"),2)</f>
        <v>Di</v>
      </c>
      <c r="D3" s="4" t="str">
        <f t="shared" ca="1" si="0"/>
        <v>Mi</v>
      </c>
      <c r="E3" s="4" t="str">
        <f t="shared" ca="1" si="0"/>
        <v>Do</v>
      </c>
      <c r="F3" s="4" t="str">
        <f t="shared" ca="1" si="0"/>
        <v>Fr</v>
      </c>
      <c r="G3" s="4" t="str">
        <f t="shared" ca="1" si="0"/>
        <v>Sa</v>
      </c>
      <c r="H3" s="4" t="str">
        <f t="shared" ca="1" si="0"/>
        <v>So</v>
      </c>
    </row>
    <row r="4" spans="2:8" ht="16.5" customHeight="1">
      <c r="B4" s="10">
        <f t="array" aca="1" ref="B4:H4" ca="1">TageUndWochen+DATE(KalenderJahr,7,1)-WEEKDAY(DATE(KalenderJahr,7,1),(WochenAnfang="Mo")+1)+1</f>
        <v>45838</v>
      </c>
      <c r="C4" s="10">
        <f ca="1"/>
        <v>45839</v>
      </c>
      <c r="D4" s="10">
        <f ca="1"/>
        <v>45840</v>
      </c>
      <c r="E4" s="10">
        <f ca="1"/>
        <v>45841</v>
      </c>
      <c r="F4" s="10">
        <f ca="1"/>
        <v>45842</v>
      </c>
      <c r="G4" s="10">
        <f ca="1"/>
        <v>45843</v>
      </c>
      <c r="H4" s="10">
        <f ca="1"/>
        <v>45844</v>
      </c>
    </row>
    <row r="5" spans="2:8" ht="39.75" customHeight="1">
      <c r="B5" s="8"/>
      <c r="C5" s="8"/>
      <c r="D5" s="8" t="s">
        <v>39</v>
      </c>
      <c r="E5" s="8" t="s">
        <v>57</v>
      </c>
      <c r="F5" s="8" t="s">
        <v>50</v>
      </c>
      <c r="G5" s="8"/>
      <c r="H5" s="8"/>
    </row>
    <row r="6" spans="2:8" ht="15" customHeight="1">
      <c r="B6" s="10">
        <f t="array" aca="1" ref="B6:H6" ca="1">TageUndWochen+DATE(KalenderJahr,7,1)-WEEKDAY(DATE(KalenderJahr,7,1),(WochenAnfang="Mo")+1)+8</f>
        <v>45845</v>
      </c>
      <c r="C6" s="10">
        <f ca="1"/>
        <v>45846</v>
      </c>
      <c r="D6" s="10">
        <f ca="1"/>
        <v>45847</v>
      </c>
      <c r="E6" s="10">
        <f ca="1"/>
        <v>45848</v>
      </c>
      <c r="F6" s="10">
        <f ca="1"/>
        <v>45849</v>
      </c>
      <c r="G6" s="10">
        <f ca="1"/>
        <v>45850</v>
      </c>
      <c r="H6" s="10">
        <f ca="1"/>
        <v>45851</v>
      </c>
    </row>
    <row r="7" spans="2:8" ht="39.75" customHeight="1">
      <c r="B7" s="8" t="s">
        <v>53</v>
      </c>
      <c r="C7" s="8"/>
      <c r="D7" s="8"/>
      <c r="E7" s="8" t="s">
        <v>54</v>
      </c>
      <c r="F7" s="8"/>
      <c r="G7" s="8"/>
      <c r="H7" s="8"/>
    </row>
    <row r="8" spans="2:8" ht="15" customHeight="1">
      <c r="B8" s="10">
        <f t="array" aca="1" ref="B8:H8" ca="1">TageUndWochen+DATE(KalenderJahr,7,1)-WEEKDAY(DATE(KalenderJahr,7,1),(WochenAnfang="Mo")+1)+15</f>
        <v>45852</v>
      </c>
      <c r="C8" s="10">
        <f ca="1"/>
        <v>45853</v>
      </c>
      <c r="D8" s="10">
        <f ca="1"/>
        <v>45854</v>
      </c>
      <c r="E8" s="10">
        <f ca="1"/>
        <v>45855</v>
      </c>
      <c r="F8" s="10">
        <f ca="1"/>
        <v>45856</v>
      </c>
      <c r="G8" s="10">
        <f ca="1"/>
        <v>45857</v>
      </c>
      <c r="H8" s="10">
        <f ca="1"/>
        <v>45858</v>
      </c>
    </row>
    <row r="9" spans="2:8" ht="39.75" customHeight="1">
      <c r="B9" s="8"/>
      <c r="C9" s="8" t="s">
        <v>40</v>
      </c>
      <c r="D9" s="8"/>
      <c r="E9" s="8"/>
      <c r="F9" s="8"/>
      <c r="G9" s="8"/>
      <c r="H9" s="8"/>
    </row>
    <row r="10" spans="2:8" ht="15" customHeight="1">
      <c r="B10" s="10">
        <f t="array" aca="1" ref="B10:H10" ca="1">TageUndWochen+DATE(KalenderJahr,7,1)-WEEKDAY(DATE(KalenderJahr,7,1),(WochenAnfang="Mo")+1)+22</f>
        <v>45859</v>
      </c>
      <c r="C10" s="10">
        <f ca="1"/>
        <v>45860</v>
      </c>
      <c r="D10" s="10">
        <f ca="1"/>
        <v>45861</v>
      </c>
      <c r="E10" s="10">
        <f ca="1"/>
        <v>45862</v>
      </c>
      <c r="F10" s="10">
        <f ca="1"/>
        <v>45863</v>
      </c>
      <c r="G10" s="10">
        <f ca="1"/>
        <v>45864</v>
      </c>
      <c r="H10" s="10">
        <f ca="1"/>
        <v>45865</v>
      </c>
    </row>
    <row r="11" spans="2:8" ht="40.5" customHeight="1">
      <c r="B11" s="8"/>
      <c r="C11" s="8"/>
      <c r="D11" s="8"/>
      <c r="E11" s="8" t="s">
        <v>56</v>
      </c>
      <c r="F11" s="8"/>
      <c r="G11" s="8"/>
      <c r="H11" s="8"/>
    </row>
    <row r="12" spans="2:8" ht="15" customHeight="1">
      <c r="B12" s="10">
        <f t="array" aca="1" ref="B12:H12" ca="1">TageUndWochen+DATE(KalenderJahr,7,1)-WEEKDAY(DATE(KalenderJahr,7,1),(WochenAnfang="Mo")+1)+29</f>
        <v>45866</v>
      </c>
      <c r="C12" s="10">
        <f ca="1"/>
        <v>45867</v>
      </c>
      <c r="D12" s="10">
        <f ca="1"/>
        <v>45868</v>
      </c>
      <c r="E12" s="10">
        <f ca="1"/>
        <v>45869</v>
      </c>
      <c r="F12" s="10">
        <f ca="1"/>
        <v>45870</v>
      </c>
      <c r="G12" s="10">
        <f ca="1"/>
        <v>45871</v>
      </c>
      <c r="H12" s="10">
        <f ca="1"/>
        <v>45872</v>
      </c>
    </row>
    <row r="13" spans="2:8" ht="39.75" customHeight="1">
      <c r="B13" s="8"/>
      <c r="C13" s="8" t="s">
        <v>51</v>
      </c>
      <c r="D13" s="8" t="s">
        <v>48</v>
      </c>
      <c r="E13" s="8" t="s">
        <v>49</v>
      </c>
      <c r="F13" s="8"/>
      <c r="G13" s="8"/>
      <c r="H13" s="2"/>
    </row>
    <row r="14" spans="2:8" ht="15" customHeight="1">
      <c r="B14" s="10">
        <f t="array" aca="1" ref="B14:H14" ca="1">TageUndWochen+DATE(KalenderJahr,7,1)-WEEKDAY(DATE(KalenderJahr,7,1),(WochenAnfang="Mo")+1)+36</f>
        <v>45873</v>
      </c>
      <c r="C14" s="10">
        <f ca="1"/>
        <v>45874</v>
      </c>
      <c r="D14" s="10">
        <f ca="1"/>
        <v>45875</v>
      </c>
      <c r="E14" s="10">
        <f ca="1"/>
        <v>45876</v>
      </c>
      <c r="F14" s="10">
        <f ca="1"/>
        <v>45877</v>
      </c>
      <c r="G14" s="10">
        <f ca="1"/>
        <v>45878</v>
      </c>
      <c r="H14" s="10">
        <f ca="1"/>
        <v>45879</v>
      </c>
    </row>
    <row r="15" spans="2:8" ht="39.75" customHeight="1">
      <c r="B15" s="8"/>
      <c r="C15" s="8"/>
      <c r="D15" s="8"/>
      <c r="E15" s="8"/>
      <c r="F15" s="8"/>
      <c r="G15" s="8"/>
      <c r="H15" s="8"/>
    </row>
  </sheetData>
  <sheetProtection algorithmName="SHA-512" hashValue="FP6BWmGP5KmFszw1154+ULBp8759L+1SCb2WtyDY+5nU5Y07TqBXuZUArekjGmP9xs+ADFBclp786SD1kCRBnw==" saltValue="el0/2iLq9mALR9JV44QziA==" spinCount="100000" sheet="1" objects="1" scenarios="1"/>
  <conditionalFormatting sqref="B4:G4">
    <cfRule type="expression" dxfId="11" priority="2">
      <formula>DAY(B4)&gt;8</formula>
    </cfRule>
  </conditionalFormatting>
  <conditionalFormatting sqref="B12:H15">
    <cfRule type="expression" dxfId="10" priority="1">
      <formula>AND(DAY(B12)&gt;=1,DAY(B12)&lt;=15)</formula>
    </cfRule>
  </conditionalFormatting>
  <dataValidations count="9">
    <dataValidation allowBlank="1" showInputMessage="1" prompt="Automatisch ermittelter Wochentag" sqref="C3:H3" xr:uid="{00000000-0002-0000-0600-000000000000}"/>
    <dataValidation allowBlank="1" showInputMessage="1" prompt="Automatisch ermittelter erster Tag der Woche. Um Wochentage zu ändern, wählen Sie in E2 des „JANUAR“-Arbeitsblatts einen neuen ersten Tag der Woche aus" sqref="B3" xr:uid="{00000000-0002-0000-0600-000001000000}"/>
    <dataValidation allowBlank="1" showInputMessage="1" prompt="Kalenderjahr, automatisch anhand des in Zelle C2 des Januar-Arbeitsblatts festgelegten Jahres ermittelt" sqref="B1" xr:uid="{00000000-0002-0000-0600-000002000000}"/>
    <dataValidation allowBlank="1" showInputMessage="1" prompt="Die Zeilen 4, 6, 8, 10, 12 und 14 enthalten Datumswerte für den Monat, ggf. auch für den Vormonat und den Folgemonat." sqref="B4" xr:uid="{00000000-0002-0000-0600-000003000000}"/>
    <dataValidation allowBlank="1" showInputMessage="1" prompt="Geben Sie Tagesnotizen in den Zeilen 5, 7, 9, 11, 13 und 15 in den Spalten von B bis H ein." sqref="B5" xr:uid="{00000000-0002-0000-0600-000004000000}"/>
    <dataValidation allowBlank="1" showInputMessage="1" prompt="Planen Sie in diesem Arbeitsblatt den Monat Juli. Navigationslinks zum vorherigen und nächsten Monat finden Sie in C1 und D1 " sqref="A1" xr:uid="{00000000-0002-0000-0600-000005000000}"/>
    <dataValidation allowBlank="1" showInputMessage="1" prompt="Navigationslink zum nächsten Monat" sqref="D1" xr:uid="{00000000-0002-0000-0600-000006000000}"/>
    <dataValidation allowBlank="1" showInputMessage="1" prompt="Navigationslink zum Vormonat" sqref="C1" xr:uid="{00000000-0002-0000-0600-000007000000}"/>
    <dataValidation allowBlank="1" showInputMessage="1" showErrorMessage="1" prompt="Der Monat für dieses Arbeitsblatt befindet sich in dieser Zelle. Der Kalender beginnt in der Zelle unten und enthält die Daten des letzten, des aktuellen und des nächsten Monats" sqref="B2" xr:uid="{00000000-0002-0000-0600-000008000000}"/>
  </dataValidations>
  <hyperlinks>
    <hyperlink ref="D1" location="AUGUST!A1" tooltip="Navigationslink zum nächsten Monat" display="JULY -&gt;" xr:uid="{00000000-0004-0000-0600-000000000000}"/>
    <hyperlink ref="C1" location="JUNI!A1" tooltip="Navigationslink zum Vormonat" display="&lt;- MAY" xr:uid="{00000000-0004-0000-0600-000001000000}"/>
  </hyperlinks>
  <printOptions horizontalCentered="1"/>
  <pageMargins left="0.09" right="0.5" top="0.75" bottom="0.75" header="0.3" footer="0.3"/>
  <pageSetup paperSize="9" fitToHeight="0" orientation="landscape" horizontalDpi="4294967293" verticalDpi="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>
    <tabColor theme="4" tint="-0.249977111117893"/>
    <pageSetUpPr fitToPage="1"/>
  </sheetPr>
  <dimension ref="B1:H15"/>
  <sheetViews>
    <sheetView showGridLines="0" zoomScaleNormal="100" workbookViewId="0">
      <selection activeCell="B7" sqref="B7"/>
    </sheetView>
  </sheetViews>
  <sheetFormatPr baseColWidth="10" defaultColWidth="8.84375" defaultRowHeight="14.5"/>
  <cols>
    <col min="1" max="1" width="2.765625" customWidth="1"/>
    <col min="2" max="8" width="16.4609375" customWidth="1"/>
  </cols>
  <sheetData>
    <row r="1" spans="2:8" ht="30" customHeight="1">
      <c r="B1" s="6">
        <f ca="1">KalenderJahr</f>
        <v>2025</v>
      </c>
      <c r="C1" s="5" t="s">
        <v>24</v>
      </c>
      <c r="D1" s="5" t="s">
        <v>25</v>
      </c>
      <c r="E1" s="1"/>
      <c r="F1" s="1"/>
      <c r="G1" s="1"/>
      <c r="H1" s="5"/>
    </row>
    <row r="2" spans="2:8" ht="45" customHeight="1">
      <c r="B2" s="9" t="s">
        <v>23</v>
      </c>
      <c r="C2" s="9"/>
      <c r="D2" s="9"/>
      <c r="E2" s="9"/>
      <c r="F2" s="3"/>
    </row>
    <row r="3" spans="2:8" ht="18.75" customHeight="1">
      <c r="B3" s="4" t="str">
        <f>WochenAnfang</f>
        <v>Mo</v>
      </c>
      <c r="C3" s="4" t="str">
        <f t="shared" ref="C3:H3" ca="1" si="0">LEFT(TEXT(C4,"TTT"),2)</f>
        <v>Di</v>
      </c>
      <c r="D3" s="4" t="str">
        <f t="shared" ca="1" si="0"/>
        <v>Mi</v>
      </c>
      <c r="E3" s="4" t="str">
        <f t="shared" ca="1" si="0"/>
        <v>Do</v>
      </c>
      <c r="F3" s="4" t="str">
        <f t="shared" ca="1" si="0"/>
        <v>Fr</v>
      </c>
      <c r="G3" s="4" t="str">
        <f t="shared" ca="1" si="0"/>
        <v>Sa</v>
      </c>
      <c r="H3" s="4" t="str">
        <f t="shared" ca="1" si="0"/>
        <v>So</v>
      </c>
    </row>
    <row r="4" spans="2:8" ht="16.5" customHeight="1">
      <c r="B4" s="10">
        <f t="array" aca="1" ref="B4:H4" ca="1">TageUndWochen+DATE(KalenderJahr,8,1)-WEEKDAY(DATE(KalenderJahr,8,1),(WochenAnfang="Mo")+1)+1</f>
        <v>45866</v>
      </c>
      <c r="C4" s="10">
        <f ca="1"/>
        <v>45867</v>
      </c>
      <c r="D4" s="10">
        <f ca="1"/>
        <v>45868</v>
      </c>
      <c r="E4" s="10">
        <f ca="1"/>
        <v>45869</v>
      </c>
      <c r="F4" s="10">
        <f ca="1"/>
        <v>45870</v>
      </c>
      <c r="G4" s="10">
        <f ca="1"/>
        <v>45871</v>
      </c>
      <c r="H4" s="10">
        <f ca="1"/>
        <v>45872</v>
      </c>
    </row>
    <row r="5" spans="2:8" ht="39.75" customHeight="1">
      <c r="B5" s="8"/>
      <c r="C5" s="8"/>
      <c r="D5" s="8"/>
      <c r="E5" s="8"/>
      <c r="F5" s="8"/>
      <c r="G5" s="8"/>
      <c r="H5" s="8"/>
    </row>
    <row r="6" spans="2:8" ht="15" customHeight="1">
      <c r="B6" s="10">
        <f t="array" aca="1" ref="B6:H6" ca="1">TageUndWochen+DATE(KalenderJahr,8,1)-WEEKDAY(DATE(KalenderJahr,8,1),(WochenAnfang="Mo")+1)+8</f>
        <v>45873</v>
      </c>
      <c r="C6" s="10">
        <f ca="1"/>
        <v>45874</v>
      </c>
      <c r="D6" s="10">
        <f ca="1"/>
        <v>45875</v>
      </c>
      <c r="E6" s="10">
        <f ca="1"/>
        <v>45876</v>
      </c>
      <c r="F6" s="10">
        <f ca="1"/>
        <v>45877</v>
      </c>
      <c r="G6" s="10">
        <f ca="1"/>
        <v>45878</v>
      </c>
      <c r="H6" s="10">
        <f ca="1"/>
        <v>45879</v>
      </c>
    </row>
    <row r="7" spans="2:8" ht="39.75" customHeight="1">
      <c r="B7" s="8" t="s">
        <v>41</v>
      </c>
      <c r="C7" s="8" t="s">
        <v>46</v>
      </c>
      <c r="D7" s="8"/>
      <c r="E7" s="8"/>
      <c r="F7" s="8"/>
      <c r="G7" s="8"/>
      <c r="H7" s="8"/>
    </row>
    <row r="8" spans="2:8" ht="15" customHeight="1">
      <c r="B8" s="10">
        <f t="array" aca="1" ref="B8:H8" ca="1">TageUndWochen+DATE(KalenderJahr,8,1)-WEEKDAY(DATE(KalenderJahr,8,1),(WochenAnfang="Mo")+1)+15</f>
        <v>45880</v>
      </c>
      <c r="C8" s="10">
        <f ca="1"/>
        <v>45881</v>
      </c>
      <c r="D8" s="10">
        <f ca="1"/>
        <v>45882</v>
      </c>
      <c r="E8" s="10">
        <f ca="1"/>
        <v>45883</v>
      </c>
      <c r="F8" s="10">
        <f ca="1"/>
        <v>45884</v>
      </c>
      <c r="G8" s="10">
        <f ca="1"/>
        <v>45885</v>
      </c>
      <c r="H8" s="10">
        <f ca="1"/>
        <v>45886</v>
      </c>
    </row>
    <row r="9" spans="2:8" ht="39.75" customHeight="1">
      <c r="B9" s="8" t="s">
        <v>38</v>
      </c>
      <c r="C9" s="8"/>
      <c r="D9" s="8"/>
      <c r="E9" s="8"/>
      <c r="F9" s="8"/>
      <c r="G9" s="8"/>
      <c r="H9" s="8"/>
    </row>
    <row r="10" spans="2:8" ht="15" customHeight="1">
      <c r="B10" s="10">
        <f t="array" aca="1" ref="B10:H10" ca="1">TageUndWochen+DATE(KalenderJahr,8,1)-WEEKDAY(DATE(KalenderJahr,8,1),(WochenAnfang="Mo")+1)+22</f>
        <v>45887</v>
      </c>
      <c r="C10" s="10">
        <f ca="1"/>
        <v>45888</v>
      </c>
      <c r="D10" s="10">
        <f ca="1"/>
        <v>45889</v>
      </c>
      <c r="E10" s="10">
        <f ca="1"/>
        <v>45890</v>
      </c>
      <c r="F10" s="10">
        <f ca="1"/>
        <v>45891</v>
      </c>
      <c r="G10" s="10">
        <f ca="1"/>
        <v>45892</v>
      </c>
      <c r="H10" s="10">
        <f ca="1"/>
        <v>45893</v>
      </c>
    </row>
    <row r="11" spans="2:8" ht="40.5" customHeight="1">
      <c r="B11" s="8"/>
      <c r="C11" s="8"/>
      <c r="D11" s="8"/>
      <c r="E11" s="8"/>
      <c r="F11" s="8"/>
      <c r="G11" s="8"/>
      <c r="H11" s="8"/>
    </row>
    <row r="12" spans="2:8" ht="15" customHeight="1">
      <c r="B12" s="10">
        <f t="array" aca="1" ref="B12:H12" ca="1">TageUndWochen+DATE(KalenderJahr,8,1)-WEEKDAY(DATE(KalenderJahr,8,1),(WochenAnfang="Mo")+1)+29</f>
        <v>45894</v>
      </c>
      <c r="C12" s="10">
        <f ca="1"/>
        <v>45895</v>
      </c>
      <c r="D12" s="10">
        <f ca="1"/>
        <v>45896</v>
      </c>
      <c r="E12" s="10">
        <f ca="1"/>
        <v>45897</v>
      </c>
      <c r="F12" s="10">
        <f ca="1"/>
        <v>45898</v>
      </c>
      <c r="G12" s="10">
        <f ca="1"/>
        <v>45899</v>
      </c>
      <c r="H12" s="10">
        <f ca="1"/>
        <v>45900</v>
      </c>
    </row>
    <row r="13" spans="2:8" ht="39.75" customHeight="1">
      <c r="B13" s="8"/>
      <c r="C13" s="8"/>
      <c r="D13" s="8"/>
      <c r="E13" s="8"/>
      <c r="F13" s="8"/>
      <c r="G13" s="8"/>
      <c r="H13" s="8"/>
    </row>
    <row r="14" spans="2:8" ht="15" customHeight="1">
      <c r="B14" s="10">
        <f t="array" aca="1" ref="B14:H14" ca="1">TageUndWochen+DATE(KalenderJahr,8,1)-WEEKDAY(DATE(KalenderJahr,8,1),(WochenAnfang="Mo")+1)+36</f>
        <v>45901</v>
      </c>
      <c r="C14" s="10">
        <f ca="1"/>
        <v>45902</v>
      </c>
      <c r="D14" s="10">
        <f ca="1"/>
        <v>45903</v>
      </c>
      <c r="E14" s="10">
        <f ca="1"/>
        <v>45904</v>
      </c>
      <c r="F14" s="10">
        <f ca="1"/>
        <v>45905</v>
      </c>
      <c r="G14" s="10">
        <f ca="1"/>
        <v>45906</v>
      </c>
      <c r="H14" s="10">
        <f ca="1"/>
        <v>45907</v>
      </c>
    </row>
    <row r="15" spans="2:8" ht="39.75" customHeight="1">
      <c r="B15" s="8"/>
      <c r="C15" s="8"/>
      <c r="D15" s="8"/>
      <c r="E15" s="8"/>
      <c r="F15" s="8"/>
      <c r="G15" s="8"/>
      <c r="H15" s="8"/>
    </row>
  </sheetData>
  <sheetProtection algorithmName="SHA-512" hashValue="a5hEzmdKqHI5LuL6jtVSH1xF1eyLEzv82YNtzKU6UYWUgdXh6tL+hIwaY4oc2zIocHwe/f0ZnU357cDqspSGWQ==" saltValue="KdM3JVyI9BPBkHksIf8ADQ==" spinCount="100000" sheet="1" objects="1" scenarios="1"/>
  <conditionalFormatting sqref="B4:G4">
    <cfRule type="expression" dxfId="9" priority="2">
      <formula>DAY(B4)&gt;8</formula>
    </cfRule>
  </conditionalFormatting>
  <conditionalFormatting sqref="B12:H15">
    <cfRule type="expression" dxfId="8" priority="1">
      <formula>AND(DAY(B12)&gt;=1,DAY(B12)&lt;=15)</formula>
    </cfRule>
  </conditionalFormatting>
  <dataValidations count="9">
    <dataValidation allowBlank="1" showInputMessage="1" prompt="Automatisch ermittelter Wochentag" sqref="C3:H3" xr:uid="{00000000-0002-0000-0700-000000000000}"/>
    <dataValidation allowBlank="1" showInputMessage="1" prompt="Automatisch ermittelter erster Tag der Woche. Um Wochentage zu ändern, wählen Sie in E2 des „JANUAR“-Arbeitsblatts einen neuen ersten Tag der Woche aus" sqref="B3" xr:uid="{00000000-0002-0000-0700-000001000000}"/>
    <dataValidation allowBlank="1" showInputMessage="1" prompt="Kalenderjahr, automatisch anhand des in Zelle C2 des Januar-Arbeitsblatts festgelegten Jahres ermittelt" sqref="B1" xr:uid="{00000000-0002-0000-0700-000002000000}"/>
    <dataValidation allowBlank="1" showInputMessage="1" prompt="Die Zeilen 4, 6, 8, 10, 12 und 14 enthalten Datumswerte für den Monat, ggf. auch für den Vormonat und den Folgemonat." sqref="B4" xr:uid="{00000000-0002-0000-0700-000003000000}"/>
    <dataValidation allowBlank="1" showInputMessage="1" prompt="Geben Sie Tagesnotizen in den Zeilen 5, 7, 9, 11, 13 und 15 in den Spalten von B bis H ein." sqref="B5" xr:uid="{00000000-0002-0000-0700-000004000000}"/>
    <dataValidation allowBlank="1" showInputMessage="1" prompt="Planen Sie in diesem Arbeitsblatt den Monat August. Navigationslinks zum vorherigen und nächsten Monat finden Sie in C1 und D1 " sqref="A1" xr:uid="{00000000-0002-0000-0700-000005000000}"/>
    <dataValidation allowBlank="1" showInputMessage="1" prompt="Navigationslink zum nächsten Monat" sqref="D1" xr:uid="{00000000-0002-0000-0700-000006000000}"/>
    <dataValidation allowBlank="1" showInputMessage="1" prompt="Navigationslink zum Vormonat" sqref="C1" xr:uid="{00000000-0002-0000-0700-000007000000}"/>
    <dataValidation allowBlank="1" showInputMessage="1" showErrorMessage="1" prompt="Der Monat für dieses Arbeitsblatt befindet sich in dieser Zelle. Der Kalender beginnt in der Zelle unten und enthält die Daten des letzten, des aktuellen und des nächsten Monats" sqref="B2" xr:uid="{00000000-0002-0000-0700-000008000000}"/>
  </dataValidations>
  <hyperlinks>
    <hyperlink ref="D1" location="SEPTEMBER!A1" tooltip="Navigationslink zum nächsten Monat" display="JULY -&gt;" xr:uid="{00000000-0004-0000-0700-000000000000}"/>
    <hyperlink ref="C1" location="JULI!A1" tooltip="Navigationslink zum Vormonat" display="&lt;- MAY" xr:uid="{00000000-0004-0000-0700-000001000000}"/>
  </hyperlinks>
  <printOptions horizontalCentered="1"/>
  <pageMargins left="0.09" right="0.5" top="0.75" bottom="0.75" header="0.3" footer="0.3"/>
  <pageSetup paperSize="9" fitToHeight="0" orientation="landscape" horizontalDpi="4294967293" verticalDpi="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1">
    <tabColor theme="3" tint="0.499984740745262"/>
    <pageSetUpPr fitToPage="1"/>
  </sheetPr>
  <dimension ref="B1:H15"/>
  <sheetViews>
    <sheetView showGridLines="0" topLeftCell="A5" zoomScaleNormal="100" workbookViewId="0">
      <selection activeCell="B5" sqref="B5"/>
    </sheetView>
  </sheetViews>
  <sheetFormatPr baseColWidth="10" defaultColWidth="8.84375" defaultRowHeight="14.5"/>
  <cols>
    <col min="1" max="1" width="2.765625" customWidth="1"/>
    <col min="2" max="8" width="16.4609375" customWidth="1"/>
  </cols>
  <sheetData>
    <row r="1" spans="2:8" ht="30" customHeight="1">
      <c r="B1" s="6">
        <f ca="1">KalenderJahr</f>
        <v>2025</v>
      </c>
      <c r="C1" s="5" t="s">
        <v>27</v>
      </c>
      <c r="D1" s="5" t="s">
        <v>28</v>
      </c>
      <c r="E1" s="1"/>
      <c r="F1" s="1"/>
      <c r="G1" s="1"/>
      <c r="H1" s="5"/>
    </row>
    <row r="2" spans="2:8" ht="45" customHeight="1">
      <c r="B2" s="9" t="s">
        <v>26</v>
      </c>
      <c r="C2" s="9"/>
      <c r="D2" s="9"/>
      <c r="E2" s="9"/>
      <c r="F2" s="3"/>
    </row>
    <row r="3" spans="2:8" ht="18.75" customHeight="1">
      <c r="B3" s="4" t="str">
        <f>WochenAnfang</f>
        <v>Mo</v>
      </c>
      <c r="C3" s="4" t="str">
        <f t="shared" ref="C3:H3" ca="1" si="0">LEFT(TEXT(C4,"TTT"),2)</f>
        <v>Di</v>
      </c>
      <c r="D3" s="4" t="str">
        <f t="shared" ca="1" si="0"/>
        <v>Mi</v>
      </c>
      <c r="E3" s="4" t="str">
        <f t="shared" ca="1" si="0"/>
        <v>Do</v>
      </c>
      <c r="F3" s="4" t="str">
        <f t="shared" ca="1" si="0"/>
        <v>Fr</v>
      </c>
      <c r="G3" s="4" t="str">
        <f t="shared" ca="1" si="0"/>
        <v>Sa</v>
      </c>
      <c r="H3" s="4" t="str">
        <f t="shared" ca="1" si="0"/>
        <v>So</v>
      </c>
    </row>
    <row r="4" spans="2:8" ht="16.5" customHeight="1">
      <c r="B4" s="10">
        <f t="array" aca="1" ref="B4:H4" ca="1">TageUndWochen+DATE(KalenderJahr,9,1)-WEEKDAY(DATE(KalenderJahr,9,1),(WochenAnfang="Mo")+1)+1</f>
        <v>45901</v>
      </c>
      <c r="C4" s="10">
        <f ca="1"/>
        <v>45902</v>
      </c>
      <c r="D4" s="10">
        <f ca="1"/>
        <v>45903</v>
      </c>
      <c r="E4" s="10">
        <f ca="1"/>
        <v>45904</v>
      </c>
      <c r="F4" s="10">
        <f ca="1"/>
        <v>45905</v>
      </c>
      <c r="G4" s="10">
        <f ca="1"/>
        <v>45906</v>
      </c>
      <c r="H4" s="10">
        <f ca="1"/>
        <v>45907</v>
      </c>
    </row>
    <row r="5" spans="2:8" ht="39.75" customHeight="1">
      <c r="B5" s="8" t="s">
        <v>53</v>
      </c>
      <c r="C5" s="8"/>
      <c r="D5" s="8"/>
      <c r="E5" s="8" t="s">
        <v>44</v>
      </c>
      <c r="F5" s="8"/>
      <c r="G5" s="8"/>
      <c r="H5" s="8"/>
    </row>
    <row r="6" spans="2:8" ht="15" customHeight="1">
      <c r="B6" s="10">
        <f t="array" aca="1" ref="B6:H6" ca="1">TageUndWochen+DATE(KalenderJahr,9,1)-WEEKDAY(DATE(KalenderJahr,9,1),(WochenAnfang="Mo")+1)+8</f>
        <v>45908</v>
      </c>
      <c r="C6" s="10">
        <f ca="1"/>
        <v>45909</v>
      </c>
      <c r="D6" s="10">
        <f ca="1"/>
        <v>45910</v>
      </c>
      <c r="E6" s="10">
        <f ca="1"/>
        <v>45911</v>
      </c>
      <c r="F6" s="10">
        <f ca="1"/>
        <v>45912</v>
      </c>
      <c r="G6" s="10">
        <f ca="1"/>
        <v>45913</v>
      </c>
      <c r="H6" s="10">
        <f ca="1"/>
        <v>45914</v>
      </c>
    </row>
    <row r="7" spans="2:8" ht="39.75" customHeight="1">
      <c r="B7" s="8"/>
      <c r="C7" s="8"/>
      <c r="D7" s="8"/>
      <c r="E7" s="8"/>
      <c r="F7" s="8"/>
      <c r="G7" s="8"/>
      <c r="H7" s="8"/>
    </row>
    <row r="8" spans="2:8" ht="15" customHeight="1">
      <c r="B8" s="10">
        <f t="array" aca="1" ref="B8:H8" ca="1">TageUndWochen+DATE(KalenderJahr,9,1)-WEEKDAY(DATE(KalenderJahr,9,1),(WochenAnfang="Mo")+1)+15</f>
        <v>45915</v>
      </c>
      <c r="C8" s="10">
        <f ca="1"/>
        <v>45916</v>
      </c>
      <c r="D8" s="10">
        <f ca="1"/>
        <v>45917</v>
      </c>
      <c r="E8" s="10">
        <f ca="1"/>
        <v>45918</v>
      </c>
      <c r="F8" s="10">
        <f ca="1"/>
        <v>45919</v>
      </c>
      <c r="G8" s="10">
        <f ca="1"/>
        <v>45920</v>
      </c>
      <c r="H8" s="10">
        <f ca="1"/>
        <v>45921</v>
      </c>
    </row>
    <row r="9" spans="2:8" ht="39.75" customHeight="1">
      <c r="B9" s="8"/>
      <c r="C9" s="8"/>
      <c r="D9" s="8"/>
      <c r="E9" s="8"/>
      <c r="F9" s="8"/>
      <c r="G9" s="8"/>
      <c r="H9" s="8"/>
    </row>
    <row r="10" spans="2:8" ht="15" customHeight="1">
      <c r="B10" s="10">
        <f t="array" aca="1" ref="B10:H10" ca="1">TageUndWochen+DATE(KalenderJahr,9,1)-WEEKDAY(DATE(KalenderJahr,9,1),(WochenAnfang="Mo")+1)+22</f>
        <v>45922</v>
      </c>
      <c r="C10" s="10">
        <f ca="1"/>
        <v>45923</v>
      </c>
      <c r="D10" s="10">
        <f ca="1"/>
        <v>45924</v>
      </c>
      <c r="E10" s="10">
        <f ca="1"/>
        <v>45925</v>
      </c>
      <c r="F10" s="10">
        <f ca="1"/>
        <v>45926</v>
      </c>
      <c r="G10" s="10">
        <f ca="1"/>
        <v>45927</v>
      </c>
      <c r="H10" s="10">
        <f ca="1"/>
        <v>45928</v>
      </c>
    </row>
    <row r="11" spans="2:8" ht="40.5" customHeight="1">
      <c r="B11" s="8"/>
      <c r="C11" s="8" t="s">
        <v>51</v>
      </c>
      <c r="D11" s="8" t="s">
        <v>49</v>
      </c>
      <c r="E11" s="8" t="s">
        <v>49</v>
      </c>
      <c r="F11" s="8"/>
      <c r="G11" s="8"/>
      <c r="H11" s="8"/>
    </row>
    <row r="12" spans="2:8" ht="15" customHeight="1">
      <c r="B12" s="10">
        <f t="array" aca="1" ref="B12:H12" ca="1">TageUndWochen+DATE(KalenderJahr,9,1)-WEEKDAY(DATE(KalenderJahr,9,1),(WochenAnfang="Mo")+1)+29</f>
        <v>45929</v>
      </c>
      <c r="C12" s="10">
        <f ca="1"/>
        <v>45930</v>
      </c>
      <c r="D12" s="10">
        <f ca="1"/>
        <v>45931</v>
      </c>
      <c r="E12" s="10">
        <f ca="1"/>
        <v>45932</v>
      </c>
      <c r="F12" s="10">
        <f ca="1"/>
        <v>45933</v>
      </c>
      <c r="G12" s="10">
        <f ca="1"/>
        <v>45934</v>
      </c>
      <c r="H12" s="10">
        <f ca="1"/>
        <v>45935</v>
      </c>
    </row>
    <row r="13" spans="2:8" ht="39.75" customHeight="1">
      <c r="B13" s="8"/>
      <c r="C13" s="8" t="s">
        <v>39</v>
      </c>
      <c r="D13" s="8"/>
      <c r="E13" s="8"/>
      <c r="F13" s="8"/>
      <c r="G13" s="8"/>
      <c r="H13" s="8"/>
    </row>
    <row r="14" spans="2:8" ht="15" customHeight="1">
      <c r="B14" s="10">
        <f t="array" aca="1" ref="B14:H14" ca="1">TageUndWochen+DATE(KalenderJahr,9,1)-WEEKDAY(DATE(KalenderJahr,9,1),(WochenAnfang="Mo")+1)+36</f>
        <v>45936</v>
      </c>
      <c r="C14" s="10">
        <f ca="1"/>
        <v>45937</v>
      </c>
      <c r="D14" s="10">
        <f ca="1"/>
        <v>45938</v>
      </c>
      <c r="E14" s="10">
        <f ca="1"/>
        <v>45939</v>
      </c>
      <c r="F14" s="10">
        <f ca="1"/>
        <v>45940</v>
      </c>
      <c r="G14" s="10">
        <f ca="1"/>
        <v>45941</v>
      </c>
      <c r="H14" s="10">
        <f ca="1"/>
        <v>45942</v>
      </c>
    </row>
    <row r="15" spans="2:8" ht="39.75" customHeight="1">
      <c r="B15" s="8"/>
      <c r="C15" s="8"/>
      <c r="D15" s="8"/>
      <c r="E15" s="8"/>
      <c r="F15" s="8"/>
      <c r="G15" s="8"/>
      <c r="H15" s="8"/>
    </row>
  </sheetData>
  <sheetProtection algorithmName="SHA-512" hashValue="SmohaoafiXV9wU0hvgGwAizN9PUFbjvfl0JAsoxzEw7OqqK4j5dxfPA7qTVR6ppA8v230trNiyh+DfDns46gTA==" saltValue="Gf7Z8Q6iJillJ/KW1q0M8w==" spinCount="100000" sheet="1" objects="1" scenarios="1"/>
  <conditionalFormatting sqref="B4:G4">
    <cfRule type="expression" dxfId="7" priority="2">
      <formula>DAY(B4)&gt;8</formula>
    </cfRule>
  </conditionalFormatting>
  <conditionalFormatting sqref="B12:H15">
    <cfRule type="expression" dxfId="6" priority="1">
      <formula>AND(DAY(B12)&gt;=1,DAY(B12)&lt;=15)</formula>
    </cfRule>
  </conditionalFormatting>
  <dataValidations count="9">
    <dataValidation allowBlank="1" showInputMessage="1" prompt="Automatisch ermittelter Wochentag" sqref="C3:H3" xr:uid="{00000000-0002-0000-0800-000000000000}"/>
    <dataValidation allowBlank="1" showInputMessage="1" prompt="Automatisch ermittelter erster Tag der Woche. Um Wochentage zu ändern, wählen Sie in E2 des „JANUAR“-Arbeitsblatts einen neuen ersten Tag der Woche aus" sqref="B3" xr:uid="{00000000-0002-0000-0800-000001000000}"/>
    <dataValidation allowBlank="1" showInputMessage="1" prompt="Kalenderjahr, automatisch anhand des in Zelle C2 des Januar-Arbeitsblatts festgelegten Jahres ermittelt" sqref="B1" xr:uid="{00000000-0002-0000-0800-000002000000}"/>
    <dataValidation allowBlank="1" showInputMessage="1" prompt="Die Zeilen 4, 6, 8, 10, 12 und 14 enthalten Datumswerte für den Monat, ggf. auch für den Vormonat und den Folgemonat." sqref="B4" xr:uid="{00000000-0002-0000-0800-000003000000}"/>
    <dataValidation allowBlank="1" showInputMessage="1" prompt="Geben Sie Tagesnotizen in den Zeilen 5, 7, 9, 11, 13 und 15 in den Spalten von B bis H ein." sqref="B5" xr:uid="{00000000-0002-0000-0800-000004000000}"/>
    <dataValidation allowBlank="1" showInputMessage="1" prompt="Planen Sie in diesem Arbeitsblatt den Monat September. Navigationslinks zum vorherigen und nächsten Monat finden Sie in C1 und D1 " sqref="A1" xr:uid="{00000000-0002-0000-0800-000005000000}"/>
    <dataValidation allowBlank="1" showInputMessage="1" prompt="Navigationslink zum nächsten Monat" sqref="D1" xr:uid="{00000000-0002-0000-0800-000006000000}"/>
    <dataValidation allowBlank="1" showInputMessage="1" prompt="Navigationslink zum Vormonat" sqref="C1" xr:uid="{00000000-0002-0000-0800-000007000000}"/>
    <dataValidation allowBlank="1" showInputMessage="1" showErrorMessage="1" prompt="Der Monat für dieses Arbeitsblatt befindet sich in dieser Zelle. Der Kalender beginnt in der Zelle unten und enthält die Daten des letzten, des aktuellen und des nächsten Monats" sqref="B2" xr:uid="{00000000-0002-0000-0800-000008000000}"/>
  </dataValidations>
  <hyperlinks>
    <hyperlink ref="D1" location="OKTOBER!A1" tooltip="Navigationslink zum nächsten Monat" display="JULY -&gt;" xr:uid="{00000000-0004-0000-0800-000000000000}"/>
    <hyperlink ref="C1" location="AUGUST!A1" tooltip="Navigationslink zum Vormonat" display="&lt;- MAY" xr:uid="{00000000-0004-0000-0800-000001000000}"/>
  </hyperlinks>
  <printOptions horizontalCentered="1"/>
  <pageMargins left="0.09" right="0.5" top="0.75" bottom="0.75" header="0.3" footer="0.3"/>
  <pageSetup paperSize="9" fitToHeight="0" orientation="landscape" horizontalDpi="4294967293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TM16390962</Template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12</vt:i4>
      </vt:variant>
      <vt:variant>
        <vt:lpstr>Benannte Bereiche</vt:lpstr>
      </vt:variant>
      <vt:variant>
        <vt:i4>17</vt:i4>
      </vt:variant>
    </vt:vector>
  </HeadingPairs>
  <TitlesOfParts>
    <vt:vector size="29" baseType="lpstr">
      <vt:lpstr>JANUAR</vt:lpstr>
      <vt:lpstr>FEBRUAR</vt:lpstr>
      <vt:lpstr>MÄRZ</vt:lpstr>
      <vt:lpstr>APRIL</vt:lpstr>
      <vt:lpstr>MAI</vt:lpstr>
      <vt:lpstr>JUNI</vt:lpstr>
      <vt:lpstr>JULI</vt:lpstr>
      <vt:lpstr>AUGUST</vt:lpstr>
      <vt:lpstr>SEPTEMBER</vt:lpstr>
      <vt:lpstr>OKTOBER</vt:lpstr>
      <vt:lpstr>NOVEMBER</vt:lpstr>
      <vt:lpstr>DEZEMBER</vt:lpstr>
      <vt:lpstr>JANUAR!Druckbereich</vt:lpstr>
      <vt:lpstr>KalenderJahr</vt:lpstr>
      <vt:lpstr>SpaltenTitelBereich1..H15.10</vt:lpstr>
      <vt:lpstr>SpaltenTitelBereich1..H15.11</vt:lpstr>
      <vt:lpstr>SpaltenTitelBereich1..H15.12</vt:lpstr>
      <vt:lpstr>SpaltenTitelBereich1..H15.2</vt:lpstr>
      <vt:lpstr>SpaltenTitelBereich1..H15.3</vt:lpstr>
      <vt:lpstr>SpaltenTitelBereich1..H15.4</vt:lpstr>
      <vt:lpstr>SpaltenTitelBereich1..H15.5</vt:lpstr>
      <vt:lpstr>SpaltenTitelBereich1..H15.6</vt:lpstr>
      <vt:lpstr>SpaltenTitelBereich1..H15.7</vt:lpstr>
      <vt:lpstr>SpaltenTitelBereich1..H15.8</vt:lpstr>
      <vt:lpstr>SpaltenTitelBereich1..H15.9</vt:lpstr>
      <vt:lpstr>SpaltenTitelBereich1..H17.1</vt:lpstr>
      <vt:lpstr>WochenAnfang</vt:lpstr>
      <vt:lpstr>ZeilenTitelBereich1..C2</vt:lpstr>
      <vt:lpstr>ZeilenTitelBereich2..E2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/>
  <dc:creator>Christine Blank-Jost</dc:creator>
  <cp:lastModifiedBy>Christine Blank-Jost</cp:lastModifiedBy>
  <dcterms:created xsi:type="dcterms:W3CDTF">2017-11-22T01:16:26Z</dcterms:created>
  <dcterms:modified xsi:type="dcterms:W3CDTF">2025-09-29T13:25:42Z</dcterms:modified>
</cp:coreProperties>
</file>